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60.xml" ContentType="application/vnd.openxmlformats-officedocument.spreadsheetml.revisionLog+xml"/>
  <Override PartName="/xl/revisions/userNames.xml" ContentType="application/vnd.openxmlformats-officedocument.spreadsheetml.userName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5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4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35.xml" ContentType="application/vnd.openxmlformats-officedocument.spreadsheetml.revisionLog+xml"/>
  <Override PartName="/xl/revisions/revisionLog151.xml" ContentType="application/vnd.openxmlformats-officedocument.spreadsheetml.revisionLog+xml"/>
  <Override PartName="/xl/revisions/revisionLog15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5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6.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90.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corina.chibzuloiu\Desktop\"/>
    </mc:Choice>
  </mc:AlternateContent>
  <workbookProtection workbookPassword="CA39" lockStructure="1"/>
  <bookViews>
    <workbookView xWindow="0" yWindow="0" windowWidth="21570" windowHeight="7965" tabRatio="154"/>
  </bookViews>
  <sheets>
    <sheet name="Sheet1" sheetId="1" r:id="rId1"/>
  </sheets>
  <definedNames>
    <definedName name="_xlnm._FilterDatabase" localSheetId="0" hidden="1">Sheet1!$A$1:$AL$127</definedName>
    <definedName name="_Hlk511228962">Sheet1!#REF!</definedName>
    <definedName name="_Hlk511229340">Sheet1!#REF!</definedName>
    <definedName name="_xlnm.Print_Area" localSheetId="0">Sheet1!$A$1:$AL$127</definedName>
    <definedName name="Z_0585DD1B_89D4_4278_953B_FA6D57DCCE82_.wvu.FilterData" localSheetId="0" hidden="1">Sheet1!$A$6:$AL$127</definedName>
    <definedName name="Z_107CF550_CA10_4664_8BEF_E9F604AC22BE_.wvu.FilterData" localSheetId="0" hidden="1">Sheet1!$A$6:$DG$127</definedName>
    <definedName name="Z_107CF550_CA10_4664_8BEF_E9F604AC22BE_.wvu.PrintArea" localSheetId="0" hidden="1">Sheet1!$A$1:$AL$127</definedName>
    <definedName name="Z_250231BB_5F02_4B46_B1CA_B904A9B40BA2_.wvu.FilterData" localSheetId="0" hidden="1">Sheet1!$A$3:$AL$127</definedName>
    <definedName name="Z_305BEEB9_C99E_4E52_A4AB_56EA1595A366_.wvu.FilterData" localSheetId="0" hidden="1">Sheet1!$A$6:$AL$127</definedName>
    <definedName name="Z_324E461A_DC75_4814_87BA_41F170D0ED0B_.wvu.FilterData" localSheetId="0" hidden="1">Sheet1!$A$6:$AL$127</definedName>
    <definedName name="Z_38C68E87_361F_434A_8BE4_BA2AF4CB3868_.wvu.FilterData" localSheetId="0" hidden="1">Sheet1!$A$6:$AL$127</definedName>
    <definedName name="Z_3AFE79CE_CE75_447D_8C73_1AE63A224CBA_.wvu.FilterData" localSheetId="0" hidden="1">Sheet1!$A$6:$AL$127</definedName>
    <definedName name="Z_3AFE79CE_CE75_447D_8C73_1AE63A224CBA_.wvu.PrintArea" localSheetId="0" hidden="1">Sheet1!$A$1:$AL$127</definedName>
    <definedName name="Z_4179C3D9_D1C3_46CD_B643_627525757C5E_.wvu.FilterData" localSheetId="0" hidden="1">Sheet1!$A$1:$AL$120</definedName>
    <definedName name="Z_41AA4E5D_9625_4478_B720_2BD6AE34E699_.wvu.FilterData" localSheetId="0" hidden="1">Sheet1!$A$6:$AL$127</definedName>
    <definedName name="Z_53ED3D47_B2C0_43A1_9A1E_F030D529F74C_.wvu.FilterData" localSheetId="0" hidden="1">Sheet1!$A$6:$AL$127</definedName>
    <definedName name="Z_53ED3D47_B2C0_43A1_9A1E_F030D529F74C_.wvu.PrintArea" localSheetId="0" hidden="1">Sheet1!$A$1:$AL$127</definedName>
    <definedName name="Z_5789AB6A_B04B_4240_920E_89274E9F5C82_.wvu.FilterData" localSheetId="0" hidden="1">Sheet1!$A$6:$DG$124</definedName>
    <definedName name="Z_5AAA4DFE_88B1_4674_95ED_5FCD7A50BC22_.wvu.FilterData" localSheetId="0" hidden="1">Sheet1!$A$6:$AL$127</definedName>
    <definedName name="Z_5AAA4DFE_88B1_4674_95ED_5FCD7A50BC22_.wvu.PrintArea" localSheetId="0" hidden="1">Sheet1!$A$1:$AL$127</definedName>
    <definedName name="Z_65B035E3_87FA_46C5_996E_864F2C8D0EBC_.wvu.Cols" localSheetId="0" hidden="1">Sheet1!$H:$N</definedName>
    <definedName name="Z_65B035E3_87FA_46C5_996E_864F2C8D0EBC_.wvu.FilterData" localSheetId="0" hidden="1">Sheet1!$A$6:$DG$127</definedName>
    <definedName name="Z_65B035E3_87FA_46C5_996E_864F2C8D0EBC_.wvu.PrintArea" localSheetId="0" hidden="1">Sheet1!$A$1:$AL$127</definedName>
    <definedName name="Z_65C35D6D_934F_4431_BA92_90255FC17BA4_.wvu.FilterData" localSheetId="0" hidden="1">Sheet1!$A$6:$AL$127</definedName>
    <definedName name="Z_65C35D6D_934F_4431_BA92_90255FC17BA4_.wvu.PrintArea" localSheetId="0" hidden="1">Sheet1!$A$1:$AL$127</definedName>
    <definedName name="Z_7C1B4D6D_D666_48DD_AB17_E00791B6F0B6_.wvu.FilterData" localSheetId="0" hidden="1">Sheet1!$A$6:$DG$127</definedName>
    <definedName name="Z_7C1B4D6D_D666_48DD_AB17_E00791B6F0B6_.wvu.PrintArea" localSheetId="0" hidden="1">Sheet1!$A$1:$AL$127</definedName>
    <definedName name="Z_7D2F4374_D571_49E4_B659_129D2AFDC43C_.wvu.FilterData" localSheetId="0" hidden="1">Sheet1!$A$6:$AL$127</definedName>
    <definedName name="Z_831F7439_6937_483F_B601_184FEF5CECFD_.wvu.FilterData" localSheetId="0" hidden="1">Sheet1!$A$6:$AL$127</definedName>
    <definedName name="Z_901F9774_8BE7_424D_87C2_1026F3FA2E93_.wvu.FilterData" localSheetId="0" hidden="1">Sheet1!$C$1:$C$127</definedName>
    <definedName name="Z_901F9774_8BE7_424D_87C2_1026F3FA2E93_.wvu.PrintArea" localSheetId="0" hidden="1">Sheet1!$A$1:$AL$127</definedName>
    <definedName name="Z_923E7374_9C36_4380_9E0A_313EA2F408F0_.wvu.FilterData" localSheetId="0" hidden="1">Sheet1!$A$6:$AL$127</definedName>
    <definedName name="Z_9980B309_0131_4577_BF29_212714399FDF_.wvu.FilterData" localSheetId="0" hidden="1">Sheet1!$A$6:$AL$127</definedName>
    <definedName name="Z_9980B309_0131_4577_BF29_212714399FDF_.wvu.PrintArea" localSheetId="0" hidden="1">Sheet1!$A$1:$AL$127</definedName>
    <definedName name="Z_A3134A53_5204_4FFF_BA84_3528D3179C0C_.wvu.FilterData" localSheetId="0" hidden="1">Sheet1!$A$3:$AL$120</definedName>
    <definedName name="Z_A5B1481C_EF26_486A_984F_85CDDC2FD94F_.wvu.FilterData" localSheetId="0" hidden="1">Sheet1!$A$6:$AL$127</definedName>
    <definedName name="Z_A5B1481C_EF26_486A_984F_85CDDC2FD94F_.wvu.PrintArea" localSheetId="0" hidden="1">Sheet1!$A$1:$AL$127</definedName>
    <definedName name="Z_A87F3E0E_3A8E_4B82_8170_33752259B7DB_.wvu.FilterData" localSheetId="0" hidden="1">Sheet1!$A$6:$AL$127</definedName>
    <definedName name="Z_A87F3E0E_3A8E_4B82_8170_33752259B7DB_.wvu.PrintArea" localSheetId="0" hidden="1">Sheet1!$A$1:$AL$127</definedName>
    <definedName name="Z_BDA3804A_96FA_4D9F_AFED_695788A754E9_.wvu.FilterData" localSheetId="0" hidden="1">Sheet1!$A$6:$DG$124</definedName>
    <definedName name="Z_C3502361_AD2C_4705_878B_D12169ED60B1_.wvu.FilterData" localSheetId="0" hidden="1">Sheet1!$A$6:$AL$127</definedName>
    <definedName name="Z_C3502361_AD2C_4705_878B_D12169ED60B1_.wvu.PrintArea" localSheetId="0" hidden="1">Sheet1!$A$1:$AL$127</definedName>
    <definedName name="Z_C408A2F1_296F_4EAD_B15B_336D73846FDD_.wvu.FilterData" localSheetId="0" hidden="1">Sheet1!$A$6:$AL$127</definedName>
    <definedName name="Z_C408A2F1_296F_4EAD_B15B_336D73846FDD_.wvu.PrintArea" localSheetId="0" hidden="1">Sheet1!$A$1:$AL$127</definedName>
    <definedName name="Z_C71F80D5_B6C1_4ED9_B18D_D719D69F5A47_.wvu.FilterData" localSheetId="0" hidden="1">Sheet1!$A$6:$AL$127</definedName>
    <definedName name="Z_CC51448C_22F6_4583_82CD_2835AD1A82D7_.wvu.FilterData" localSheetId="0" hidden="1">Sheet1!$A$1:$AL$120</definedName>
    <definedName name="Z_D802EE0F_98B9_4410_B31B_4ACC0EC9C9BC_.wvu.FilterData" localSheetId="0" hidden="1">Sheet1!$A$6:$AL$127</definedName>
    <definedName name="Z_DB43929D_F4B7_43FF_975F_960476D189E8_.wvu.FilterData" localSheetId="0" hidden="1">Sheet1!$A$6:$AL$127</definedName>
    <definedName name="Z_DD93CA86_AFD6_4C47_828D_70472BFCD288_.wvu.FilterData" localSheetId="0" hidden="1">Sheet1!$A$6:$AL$127</definedName>
    <definedName name="Z_E64C6006_DE37_44CA_8083_01C511E323D9_.wvu.FilterData" localSheetId="0" hidden="1">Sheet1!$A$3:$AL$120</definedName>
    <definedName name="Z_EA64E7D7_BA48_4965_B650_778AE412FE0C_.wvu.FilterData" localSheetId="0" hidden="1">Sheet1!$A$6:$AL$127</definedName>
    <definedName name="Z_EA64E7D7_BA48_4965_B650_778AE412FE0C_.wvu.PrintArea" localSheetId="0" hidden="1">Sheet1!$A$1:$AL$127</definedName>
    <definedName name="Z_EB0F2E6A_FA33_479E_9A47_8E3494FBB4DE_.wvu.FilterData" localSheetId="0" hidden="1">Sheet1!$A$6:$AL$127</definedName>
    <definedName name="Z_EB0F2E6A_FA33_479E_9A47_8E3494FBB4DE_.wvu.PrintArea" localSheetId="0" hidden="1">Sheet1!$A$1:$AL$127</definedName>
    <definedName name="Z_EF10298D_3F59_43F1_9A86_8C1CCA3B5D93_.wvu.FilterData" localSheetId="0" hidden="1">Sheet1!$A$6:$AL$127</definedName>
    <definedName name="Z_EF10298D_3F59_43F1_9A86_8C1CCA3B5D93_.wvu.PrintArea" localSheetId="0" hidden="1">Sheet1!$A$1:$AL$127</definedName>
    <definedName name="Z_F52D90D4_508D_43B6_8295_6D179E5F0FEB_.wvu.FilterData" localSheetId="0" hidden="1">Sheet1!$A$6:$AL$127</definedName>
    <definedName name="Z_FE50EAC0_52A5_4C33_B973_65E93D03D3EA_.wvu.FilterData" localSheetId="0" hidden="1">Sheet1!$A$6:$AL$127</definedName>
    <definedName name="Z_FE50EAC0_52A5_4C33_B973_65E93D03D3EA_.wvu.PrintArea" localSheetId="0" hidden="1">Sheet1!$A$1:$AL$127</definedName>
  </definedNames>
  <calcPr calcId="162913"/>
  <customWorkbookViews>
    <customWorkbookView name="maria.petre - Personal View" guid="{7C1B4D6D-D666-48DD-AB17-E00791B6F0B6}"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616" windowHeight="916" tabRatio="154" activeSheetId="1"/>
    <customWorkbookView name="roxana.barbu - Personal View" guid="{53ED3D47-B2C0-43A1-9A1E-F030D529F74C}" mergeInterval="0" personalView="1" maximized="1" xWindow="-8" yWindow="-8" windowWidth="1936" windowHeight="1056" activeSheetId="1"/>
    <customWorkbookView name="mariana.moraru - Personal View" guid="{65C35D6D-934F-4431-BA92-90255FC17BA4}" mergeInterval="0" personalView="1" maximized="1" xWindow="-8" yWindow="-8" windowWidth="1936" windowHeight="1056" tabRatio="154" activeSheetId="1"/>
    <customWorkbookView name="daniela.voicu - Personal View" guid="{EA64E7D7-BA48-4965-B650-778AE412FE0C}" mergeInterval="0" personalView="1" maximized="1" xWindow="1592" yWindow="-8" windowWidth="1616" windowHeight="916" tabRatio="154" activeSheetId="1"/>
    <customWorkbookView name="corina.pelmus - Personal View" guid="{EB0F2E6A-FA33-479E-9A47-8E3494FBB4DE}"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616" windowHeight="916" tabRatio="154" activeSheetId="1"/>
    <customWorkbookView name="vlad.pereteanu - Personal View" guid="{5AAA4DFE-88B1-4674-95ED-5FCD7A50BC22}" mergeInterval="0" personalView="1" maximized="1" xWindow="-8" yWindow="-8" windowWidth="1936" windowHeight="1056"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ovidiu.dumitrache - Personal View" guid="{FE50EAC0-52A5-4C33-B973-65E93D03D3EA}" mergeInterval="0" personalView="1" maximized="1" xWindow="-8" yWindow="-8" windowWidth="1616" windowHeight="87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veronica.baciu - Personal View" guid="{3AFE79CE-CE75-447D-8C73-1AE63A224CBA}" mergeInterval="0" personalView="1" maximized="1" xWindow="1912" yWindow="-8" windowWidth="1616" windowHeight="916" tabRatio="154" activeSheetId="1"/>
    <customWorkbookView name="georgiana.dobre - Personal View" guid="{C408A2F1-296F-4EAD-B15B-336D73846FDD}" mergeInterval="0" personalView="1" maximized="1" xWindow="1592" yWindow="-8" windowWidth="1616" windowHeight="916" tabRatio="154" activeSheetId="1"/>
    <customWorkbookView name="ana.ionescu - Personal View" guid="{9980B309-0131-4577-BF29-212714399FDF}" mergeInterval="0" personalView="1" maximized="1" xWindow="-8" yWindow="-8" windowWidth="1936" windowHeight="1056" tabRatio="154" activeSheetId="1"/>
    <customWorkbookView name="steluta.bulaceanu - Personal View" guid="{107CF550-CA10-4664-8BEF-E9F604AC22BE}"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22" i="1" l="1"/>
  <c r="AB123" i="1"/>
  <c r="AB124" i="1"/>
  <c r="AB125" i="1"/>
  <c r="AB126" i="1"/>
  <c r="AB127" i="1"/>
  <c r="Y124" i="1"/>
  <c r="Y125" i="1"/>
  <c r="Y126" i="1"/>
  <c r="Y127" i="1"/>
  <c r="V126" i="1"/>
  <c r="V127" i="1"/>
  <c r="S126" i="1"/>
  <c r="S127" i="1"/>
  <c r="AE127" i="1" l="1"/>
  <c r="M127" i="1" s="1"/>
  <c r="AE126" i="1"/>
  <c r="AG126" i="1" s="1"/>
  <c r="S12" i="1"/>
  <c r="Y12" i="1"/>
  <c r="V12" i="1"/>
  <c r="AG127" i="1" l="1"/>
  <c r="M126" i="1"/>
  <c r="AE12" i="1"/>
  <c r="AG12" i="1" s="1"/>
  <c r="S121" i="1"/>
  <c r="AB121" i="1"/>
  <c r="M12" i="1" l="1"/>
  <c r="Y120" i="1"/>
  <c r="Y119" i="1"/>
  <c r="V120" i="1"/>
  <c r="V119" i="1"/>
  <c r="S120" i="1"/>
  <c r="S119" i="1"/>
  <c r="AB33" i="1" l="1"/>
  <c r="Y33" i="1"/>
  <c r="V33" i="1"/>
  <c r="S33" i="1"/>
  <c r="AE33" i="1" l="1"/>
  <c r="AG33" i="1" s="1"/>
  <c r="AB119" i="1"/>
  <c r="AE119" i="1" s="1"/>
  <c r="AB120" i="1"/>
  <c r="AE120" i="1" s="1"/>
  <c r="AG120" i="1" s="1"/>
  <c r="Y121" i="1"/>
  <c r="Y122" i="1"/>
  <c r="Y123" i="1"/>
  <c r="V121" i="1"/>
  <c r="V122" i="1"/>
  <c r="V123" i="1"/>
  <c r="V124" i="1"/>
  <c r="V125" i="1"/>
  <c r="S122" i="1"/>
  <c r="S123" i="1"/>
  <c r="S124" i="1"/>
  <c r="S125" i="1"/>
  <c r="AE123" i="1" l="1"/>
  <c r="M123" i="1" s="1"/>
  <c r="AE124" i="1"/>
  <c r="AE122" i="1"/>
  <c r="M122" i="1" s="1"/>
  <c r="AE125" i="1"/>
  <c r="M125" i="1" s="1"/>
  <c r="AE121" i="1"/>
  <c r="M33" i="1"/>
  <c r="AG119" i="1"/>
  <c r="M119" i="1"/>
  <c r="AB117" i="1"/>
  <c r="Y117" i="1"/>
  <c r="V117" i="1"/>
  <c r="S117" i="1"/>
  <c r="AG124" i="1" l="1"/>
  <c r="M124" i="1"/>
  <c r="AG122" i="1"/>
  <c r="M121" i="1"/>
  <c r="AG121" i="1"/>
  <c r="AG123" i="1"/>
  <c r="AG125" i="1"/>
  <c r="AE117" i="1"/>
  <c r="M117" i="1" s="1"/>
  <c r="S116" i="1"/>
  <c r="AG117" i="1" l="1"/>
  <c r="AB115" i="1" l="1"/>
  <c r="Y115" i="1"/>
  <c r="V115" i="1"/>
  <c r="S115" i="1"/>
  <c r="AE115" i="1" l="1"/>
  <c r="AG115" i="1" s="1"/>
  <c r="V69" i="1" l="1"/>
  <c r="AJ57" i="1" l="1"/>
  <c r="AJ44" i="1"/>
  <c r="AJ63" i="1"/>
  <c r="AJ47" i="1"/>
  <c r="AJ10" i="1"/>
  <c r="AJ90" i="1"/>
  <c r="AJ89" i="1"/>
  <c r="AK85" i="1"/>
  <c r="AJ85" i="1"/>
  <c r="V43" i="1" l="1"/>
  <c r="V44" i="1"/>
  <c r="V45" i="1"/>
  <c r="V46" i="1"/>
  <c r="V47" i="1"/>
  <c r="V48" i="1"/>
  <c r="V50" i="1"/>
  <c r="V51" i="1"/>
  <c r="V52" i="1"/>
  <c r="V53" i="1"/>
  <c r="V54" i="1"/>
  <c r="V55" i="1"/>
  <c r="V56" i="1"/>
  <c r="V57" i="1"/>
  <c r="V58" i="1"/>
  <c r="V59" i="1"/>
  <c r="V60" i="1"/>
  <c r="V61" i="1"/>
  <c r="V62" i="1"/>
  <c r="V63" i="1"/>
  <c r="V64" i="1"/>
  <c r="V65" i="1"/>
  <c r="V66" i="1"/>
  <c r="V67" i="1"/>
  <c r="V68"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6" i="1"/>
  <c r="V118" i="1"/>
  <c r="Y40" i="1" l="1"/>
  <c r="Y41" i="1"/>
  <c r="Y39" i="1"/>
  <c r="S40" i="1"/>
  <c r="S41" i="1"/>
  <c r="S39" i="1"/>
  <c r="S32" i="1"/>
  <c r="S31" i="1"/>
  <c r="AB29" i="1"/>
  <c r="Y29" i="1"/>
  <c r="S29" i="1"/>
  <c r="AB22" i="1"/>
  <c r="Y22" i="1"/>
  <c r="Y23" i="1"/>
  <c r="S23" i="1"/>
  <c r="S22" i="1"/>
  <c r="S21" i="1"/>
  <c r="Y20" i="1"/>
  <c r="S20" i="1"/>
  <c r="V19" i="1"/>
  <c r="Y19" i="1"/>
  <c r="AB19" i="1"/>
  <c r="Y18" i="1"/>
  <c r="S18" i="1"/>
  <c r="Y16" i="1"/>
  <c r="S16" i="1"/>
  <c r="AB16" i="1" l="1"/>
  <c r="AB17" i="1"/>
  <c r="AB18" i="1"/>
  <c r="AB20" i="1"/>
  <c r="AB21" i="1"/>
  <c r="AB23" i="1"/>
  <c r="AB24" i="1"/>
  <c r="AB25" i="1"/>
  <c r="AB26" i="1"/>
  <c r="AB27" i="1"/>
  <c r="AB28" i="1"/>
  <c r="AB30" i="1"/>
  <c r="AB31" i="1"/>
  <c r="AB32" i="1"/>
  <c r="AB34" i="1"/>
  <c r="AB35" i="1"/>
  <c r="AB36" i="1"/>
  <c r="AB37" i="1"/>
  <c r="AB38" i="1"/>
  <c r="AB39" i="1"/>
  <c r="AB40" i="1"/>
  <c r="AB41" i="1"/>
  <c r="AB42" i="1"/>
  <c r="AB43" i="1"/>
  <c r="AB44" i="1"/>
  <c r="AB45" i="1"/>
  <c r="AB46" i="1"/>
  <c r="AB47" i="1"/>
  <c r="AB48" i="1"/>
  <c r="AB49" i="1"/>
  <c r="AB50" i="1"/>
  <c r="AB15" i="1"/>
  <c r="AG15" i="1"/>
  <c r="V16" i="1"/>
  <c r="V17" i="1"/>
  <c r="V18" i="1"/>
  <c r="V20" i="1"/>
  <c r="V21" i="1"/>
  <c r="V22" i="1"/>
  <c r="AE22" i="1" s="1"/>
  <c r="AG22" i="1" s="1"/>
  <c r="V23" i="1"/>
  <c r="V24" i="1"/>
  <c r="V25" i="1"/>
  <c r="V26" i="1"/>
  <c r="V27" i="1"/>
  <c r="V28" i="1"/>
  <c r="V29" i="1"/>
  <c r="AE29" i="1" s="1"/>
  <c r="AG29" i="1" s="1"/>
  <c r="V30" i="1"/>
  <c r="V31" i="1"/>
  <c r="V32" i="1"/>
  <c r="V34" i="1"/>
  <c r="V35" i="1"/>
  <c r="V36" i="1"/>
  <c r="V37" i="1"/>
  <c r="V38" i="1"/>
  <c r="V39" i="1"/>
  <c r="V40" i="1"/>
  <c r="V41" i="1"/>
  <c r="V15" i="1"/>
  <c r="S15" i="1"/>
  <c r="AB11" i="1"/>
  <c r="AB10" i="1"/>
  <c r="Y11" i="1"/>
  <c r="V11" i="1"/>
  <c r="S11" i="1"/>
  <c r="AB9" i="1"/>
  <c r="AB8" i="1"/>
  <c r="AB7" i="1"/>
  <c r="S45"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6" i="1"/>
  <c r="AB118"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6" i="1"/>
  <c r="Y118" i="1"/>
  <c r="Y44" i="1"/>
  <c r="Y45" i="1"/>
  <c r="Y46" i="1"/>
  <c r="Y47" i="1"/>
  <c r="Y48" i="1"/>
  <c r="Y49" i="1"/>
  <c r="Y50" i="1"/>
  <c r="Y51" i="1"/>
  <c r="Y52" i="1"/>
  <c r="Y53" i="1"/>
  <c r="Y54" i="1"/>
  <c r="Y55" i="1"/>
  <c r="Y56" i="1"/>
  <c r="Y57" i="1"/>
  <c r="Y58" i="1"/>
  <c r="Y59" i="1"/>
  <c r="Y43" i="1"/>
  <c r="Y42" i="1"/>
  <c r="V42" i="1"/>
  <c r="S44"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8" i="1"/>
  <c r="S43" i="1"/>
  <c r="S42" i="1"/>
  <c r="Y35" i="1"/>
  <c r="S35" i="1"/>
  <c r="Y37" i="1"/>
  <c r="S37" i="1"/>
  <c r="Y38" i="1"/>
  <c r="S38" i="1"/>
  <c r="AB14" i="1"/>
  <c r="Y14" i="1"/>
  <c r="V14" i="1"/>
  <c r="S14" i="1"/>
  <c r="Y36" i="1"/>
  <c r="S36" i="1"/>
  <c r="Y34" i="1"/>
  <c r="S34" i="1"/>
  <c r="Y32" i="1"/>
  <c r="Y30" i="1"/>
  <c r="S30" i="1"/>
  <c r="Y31" i="1"/>
  <c r="Y27" i="1"/>
  <c r="S27" i="1"/>
  <c r="Y28" i="1"/>
  <c r="S28" i="1"/>
  <c r="Y25" i="1"/>
  <c r="S25" i="1"/>
  <c r="Y26" i="1"/>
  <c r="S26" i="1"/>
  <c r="Y24" i="1"/>
  <c r="S24" i="1"/>
  <c r="S19" i="1"/>
  <c r="Y17" i="1"/>
  <c r="S17" i="1"/>
  <c r="Y13" i="1"/>
  <c r="V13" i="1"/>
  <c r="S13" i="1"/>
  <c r="Y10" i="1"/>
  <c r="V10" i="1"/>
  <c r="S10" i="1"/>
  <c r="Y9" i="1"/>
  <c r="V9" i="1"/>
  <c r="S9" i="1"/>
  <c r="Y8" i="1"/>
  <c r="V8" i="1"/>
  <c r="S8" i="1"/>
  <c r="Y7" i="1"/>
  <c r="V7" i="1"/>
  <c r="S7" i="1"/>
  <c r="AE116" i="1" l="1"/>
  <c r="AG116" i="1" s="1"/>
  <c r="AE13" i="1"/>
  <c r="AE10" i="1"/>
  <c r="AE11" i="1"/>
  <c r="AG11" i="1" s="1"/>
  <c r="AE43" i="1"/>
  <c r="AG43" i="1" s="1"/>
  <c r="AE8" i="1"/>
  <c r="AG8" i="1" s="1"/>
  <c r="AE112" i="1"/>
  <c r="AG112" i="1" s="1"/>
  <c r="AE108" i="1"/>
  <c r="AG108" i="1" s="1"/>
  <c r="AE104" i="1"/>
  <c r="AG104" i="1" s="1"/>
  <c r="AE100" i="1"/>
  <c r="AG100" i="1" s="1"/>
  <c r="AE96" i="1"/>
  <c r="AG96" i="1" s="1"/>
  <c r="AE92" i="1"/>
  <c r="AG92" i="1" s="1"/>
  <c r="AE88" i="1"/>
  <c r="AG88" i="1" s="1"/>
  <c r="AE84" i="1"/>
  <c r="AG84" i="1" s="1"/>
  <c r="AE80" i="1"/>
  <c r="AG80" i="1" s="1"/>
  <c r="AE76" i="1"/>
  <c r="AG76" i="1" s="1"/>
  <c r="AE72" i="1"/>
  <c r="AG72" i="1" s="1"/>
  <c r="AE68" i="1"/>
  <c r="AG68" i="1" s="1"/>
  <c r="AE64" i="1"/>
  <c r="AG64" i="1" s="1"/>
  <c r="AE60" i="1"/>
  <c r="AG60" i="1" s="1"/>
  <c r="AE56" i="1"/>
  <c r="AG56" i="1" s="1"/>
  <c r="AE52" i="1"/>
  <c r="AG52" i="1" s="1"/>
  <c r="AE48" i="1"/>
  <c r="AG48" i="1" s="1"/>
  <c r="AE40" i="1"/>
  <c r="AG40" i="1" s="1"/>
  <c r="AE7" i="1"/>
  <c r="AE111" i="1"/>
  <c r="AG111" i="1" s="1"/>
  <c r="AE107" i="1"/>
  <c r="AG107" i="1" s="1"/>
  <c r="AE103" i="1"/>
  <c r="AG103" i="1" s="1"/>
  <c r="AE99" i="1"/>
  <c r="AG99" i="1" s="1"/>
  <c r="AE95" i="1"/>
  <c r="AG95" i="1" s="1"/>
  <c r="AE91" i="1"/>
  <c r="AG91" i="1" s="1"/>
  <c r="AE87" i="1"/>
  <c r="AG87" i="1" s="1"/>
  <c r="AE83" i="1"/>
  <c r="AG83" i="1" s="1"/>
  <c r="AE79" i="1"/>
  <c r="AG79" i="1" s="1"/>
  <c r="AE75" i="1"/>
  <c r="M75" i="1" s="1"/>
  <c r="AE71" i="1"/>
  <c r="AG71" i="1" s="1"/>
  <c r="AE67" i="1"/>
  <c r="AG67" i="1" s="1"/>
  <c r="AE63" i="1"/>
  <c r="AG63" i="1" s="1"/>
  <c r="AE59" i="1"/>
  <c r="AG59" i="1" s="1"/>
  <c r="AE55" i="1"/>
  <c r="AG55" i="1" s="1"/>
  <c r="AE51" i="1"/>
  <c r="AG51" i="1" s="1"/>
  <c r="AE47" i="1"/>
  <c r="AG47" i="1" s="1"/>
  <c r="AE57" i="1"/>
  <c r="AG57" i="1" s="1"/>
  <c r="AE53" i="1"/>
  <c r="AG53" i="1" s="1"/>
  <c r="AE32" i="1"/>
  <c r="AG32" i="1" s="1"/>
  <c r="AE21" i="1"/>
  <c r="AG21" i="1" s="1"/>
  <c r="AE16" i="1"/>
  <c r="AE39" i="1"/>
  <c r="AG39" i="1" s="1"/>
  <c r="AE18" i="1"/>
  <c r="AE25" i="1"/>
  <c r="AE23" i="1"/>
  <c r="AE24" i="1"/>
  <c r="AE20" i="1"/>
  <c r="AE19" i="1"/>
  <c r="AE49" i="1"/>
  <c r="AG49" i="1" s="1"/>
  <c r="AE17" i="1"/>
  <c r="AG17" i="1" s="1"/>
  <c r="AE78" i="1"/>
  <c r="AG78" i="1" s="1"/>
  <c r="AE74" i="1"/>
  <c r="AG74" i="1" s="1"/>
  <c r="AE66" i="1"/>
  <c r="AG66" i="1" s="1"/>
  <c r="AE62" i="1"/>
  <c r="AG62" i="1" s="1"/>
  <c r="AE36" i="1"/>
  <c r="AE34" i="1"/>
  <c r="AE38" i="1"/>
  <c r="AE35" i="1"/>
  <c r="AE44" i="1"/>
  <c r="AG44" i="1" s="1"/>
  <c r="AE113" i="1"/>
  <c r="AG113" i="1" s="1"/>
  <c r="AE109" i="1"/>
  <c r="AG109" i="1" s="1"/>
  <c r="AE105" i="1"/>
  <c r="AG105" i="1" s="1"/>
  <c r="AE101" i="1"/>
  <c r="AG101" i="1" s="1"/>
  <c r="AE97" i="1"/>
  <c r="AG97" i="1" s="1"/>
  <c r="AE93" i="1"/>
  <c r="AG93" i="1" s="1"/>
  <c r="AE89" i="1"/>
  <c r="AG89" i="1" s="1"/>
  <c r="AE85" i="1"/>
  <c r="AG85" i="1" s="1"/>
  <c r="AE81" i="1"/>
  <c r="M81" i="1" s="1"/>
  <c r="AE77" i="1"/>
  <c r="M77" i="1" s="1"/>
  <c r="AE73" i="1"/>
  <c r="AG73" i="1" s="1"/>
  <c r="AE69" i="1"/>
  <c r="AG69" i="1" s="1"/>
  <c r="AE65" i="1"/>
  <c r="AG65" i="1" s="1"/>
  <c r="AE61" i="1"/>
  <c r="AG61" i="1" s="1"/>
  <c r="AE27" i="1"/>
  <c r="AE30" i="1"/>
  <c r="AE45" i="1"/>
  <c r="AG45" i="1" s="1"/>
  <c r="AE28" i="1"/>
  <c r="AE118" i="1"/>
  <c r="AG118" i="1" s="1"/>
  <c r="AE114" i="1"/>
  <c r="AE110" i="1"/>
  <c r="AG110" i="1" s="1"/>
  <c r="AE106" i="1"/>
  <c r="AG106" i="1" s="1"/>
  <c r="AE102" i="1"/>
  <c r="AG102" i="1" s="1"/>
  <c r="AE98" i="1"/>
  <c r="M98" i="1" s="1"/>
  <c r="AE94" i="1"/>
  <c r="AG94" i="1" s="1"/>
  <c r="AE90" i="1"/>
  <c r="AG90" i="1" s="1"/>
  <c r="AE86" i="1"/>
  <c r="M86" i="1" s="1"/>
  <c r="AE82" i="1"/>
  <c r="AG82" i="1" s="1"/>
  <c r="AE70" i="1"/>
  <c r="M70" i="1" s="1"/>
  <c r="AE58" i="1"/>
  <c r="AG58" i="1" s="1"/>
  <c r="AE54" i="1"/>
  <c r="AG54" i="1" s="1"/>
  <c r="AE50" i="1"/>
  <c r="AG50" i="1" s="1"/>
  <c r="AE46" i="1"/>
  <c r="AG46" i="1" s="1"/>
  <c r="AE42" i="1"/>
  <c r="AG42" i="1" s="1"/>
  <c r="AE41" i="1"/>
  <c r="AG41" i="1" s="1"/>
  <c r="AE37" i="1"/>
  <c r="AE31" i="1"/>
  <c r="AE26" i="1"/>
  <c r="AE9" i="1"/>
  <c r="AE14" i="1"/>
  <c r="M14" i="1" s="1"/>
  <c r="M120" i="1" l="1"/>
  <c r="AG18" i="1"/>
  <c r="M18" i="1"/>
  <c r="M68" i="1"/>
  <c r="M97" i="1"/>
  <c r="M63" i="1"/>
  <c r="M52" i="1"/>
  <c r="M47" i="1"/>
  <c r="M113" i="1"/>
  <c r="M102" i="1"/>
  <c r="M84" i="1"/>
  <c r="M69" i="1"/>
  <c r="M54" i="1"/>
  <c r="M100" i="1"/>
  <c r="M53" i="1"/>
  <c r="AG114" i="1"/>
  <c r="M57" i="1"/>
  <c r="M73" i="1"/>
  <c r="M85" i="1"/>
  <c r="M101" i="1"/>
  <c r="M58" i="1"/>
  <c r="M74" i="1"/>
  <c r="M90" i="1"/>
  <c r="M106" i="1"/>
  <c r="M118" i="1"/>
  <c r="M56" i="1"/>
  <c r="M72" i="1"/>
  <c r="M88" i="1"/>
  <c r="M104" i="1"/>
  <c r="M51" i="1"/>
  <c r="M67" i="1"/>
  <c r="M79" i="1"/>
  <c r="M91" i="1"/>
  <c r="M107" i="1"/>
  <c r="M42" i="1"/>
  <c r="M44" i="1"/>
  <c r="M61" i="1"/>
  <c r="M89" i="1"/>
  <c r="M105" i="1"/>
  <c r="M46" i="1"/>
  <c r="M62" i="1"/>
  <c r="M78" i="1"/>
  <c r="M94" i="1"/>
  <c r="M110" i="1"/>
  <c r="M43" i="1"/>
  <c r="M60" i="1"/>
  <c r="M76" i="1"/>
  <c r="M92" i="1"/>
  <c r="M108" i="1"/>
  <c r="M55" i="1"/>
  <c r="M71" i="1"/>
  <c r="M83" i="1"/>
  <c r="M95" i="1"/>
  <c r="M111" i="1"/>
  <c r="M45" i="1"/>
  <c r="M103" i="1"/>
  <c r="M49" i="1"/>
  <c r="M65" i="1"/>
  <c r="M93" i="1"/>
  <c r="M109" i="1"/>
  <c r="M50" i="1"/>
  <c r="M66" i="1"/>
  <c r="M82" i="1"/>
  <c r="M114" i="1"/>
  <c r="M48" i="1"/>
  <c r="M64" i="1"/>
  <c r="M80" i="1"/>
  <c r="M96" i="1"/>
  <c r="M112" i="1"/>
  <c r="M59" i="1"/>
  <c r="M87" i="1"/>
  <c r="M99" i="1"/>
  <c r="M116" i="1"/>
  <c r="AG25" i="1"/>
  <c r="AG24" i="1"/>
  <c r="AG16" i="1"/>
  <c r="AG75" i="1"/>
  <c r="AG37" i="1"/>
  <c r="AG34" i="1"/>
  <c r="AG31" i="1"/>
  <c r="AG28" i="1"/>
  <c r="AG30" i="1"/>
  <c r="AG35" i="1"/>
  <c r="AG27" i="1"/>
  <c r="AG38" i="1"/>
  <c r="AG36" i="1"/>
  <c r="M31" i="1"/>
  <c r="AG23" i="1"/>
  <c r="AG20" i="1"/>
  <c r="AG26" i="1"/>
  <c r="AG19" i="1"/>
  <c r="AG81" i="1"/>
  <c r="AG9" i="1"/>
  <c r="AG77" i="1"/>
  <c r="M28" i="1"/>
  <c r="M37" i="1"/>
  <c r="AG98" i="1"/>
  <c r="AG86" i="1"/>
  <c r="AG70" i="1"/>
  <c r="M10" i="1"/>
  <c r="AG13" i="1"/>
  <c r="M7" i="1"/>
  <c r="AG14" i="1"/>
  <c r="M17" i="1"/>
  <c r="M32" i="1"/>
  <c r="M29" i="1"/>
  <c r="AG10" i="1"/>
  <c r="M25" i="1"/>
  <c r="M38" i="1"/>
  <c r="M34" i="1"/>
  <c r="M30" i="1"/>
  <c r="M13" i="1"/>
  <c r="M36" i="1"/>
  <c r="M27" i="1"/>
  <c r="M24" i="1"/>
  <c r="M26" i="1"/>
  <c r="AG7" i="1"/>
  <c r="M19" i="1"/>
  <c r="M8" i="1"/>
  <c r="M9" i="1"/>
  <c r="M35" i="1"/>
</calcChain>
</file>

<file path=xl/sharedStrings.xml><?xml version="1.0" encoding="utf-8"?>
<sst xmlns="http://schemas.openxmlformats.org/spreadsheetml/2006/main" count="1709" uniqueCount="604">
  <si>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</si>
  <si>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</si>
  <si>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</si>
  <si>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</si>
  <si>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</si>
  <si>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</si>
  <si>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</si>
  <si>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</si>
  <si>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</si>
  <si>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</si>
  <si>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</si>
  <si>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</si>
  <si>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</si>
  <si>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</si>
  <si>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</si>
  <si>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</si>
  <si>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</si>
  <si>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</si>
  <si>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</si>
  <si>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</si>
  <si>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</si>
  <si>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</si>
  <si>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</si>
  <si>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</si>
  <si>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</si>
  <si>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</si>
  <si>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</si>
  <si>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</si>
  <si>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</si>
  <si>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</si>
  <si>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</si>
  <si>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</si>
  <si>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</si>
  <si>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</si>
  <si>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</si>
  <si>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</si>
  <si>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</si>
  <si>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</si>
  <si>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</si>
  <si>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</si>
  <si>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</si>
  <si>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</si>
  <si>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</si>
  <si>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</si>
  <si>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</si>
  <si>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</si>
  <si>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</si>
  <si>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</si>
  <si>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</si>
  <si>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</si>
  <si>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</si>
  <si>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</si>
  <si>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</si>
  <si>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</si>
  <si>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</si>
  <si>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</si>
  <si>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</si>
  <si>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</si>
  <si>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</si>
  <si>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</si>
  <si>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</si>
  <si>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</si>
  <si>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</si>
  <si>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</si>
  <si>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</si>
  <si>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</si>
  <si>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</si>
  <si>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</si>
  <si>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</si>
  <si>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</si>
  <si>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</si>
  <si>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</si>
  <si>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</si>
  <si>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</si>
  <si>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</si>
  <si>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</si>
  <si>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</si>
  <si>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</si>
  <si>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</si>
  <si>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</si>
  <si>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</si>
  <si>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</si>
  <si>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</si>
  <si>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</si>
  <si>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</si>
  <si>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</si>
  <si>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</si>
  <si>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</si>
  <si>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</si>
  <si>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</si>
  <si>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</si>
  <si>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</si>
  <si>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</si>
  <si>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</si>
  <si>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</si>
  <si>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</si>
  <si>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</si>
  <si>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</si>
  <si>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</si>
  <si>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</si>
  <si>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</si>
  <si>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</si>
  <si>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</si>
  <si>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</si>
  <si>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</si>
  <si>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</si>
  <si>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</si>
  <si>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</si>
  <si>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</si>
  <si>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</si>
  <si>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</si>
  <si>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</si>
  <si>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</si>
  <si>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</si>
  <si>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</si>
  <si>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</si>
  <si>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</si>
  <si>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</si>
  <si>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</si>
  <si>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</si>
  <si>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</si>
  <si>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</si>
  <si>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</si>
  <si>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</si>
  <si>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</si>
  <si>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</si>
  <si>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</si>
  <si>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</si>
  <si>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</si>
  <si>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</si>
  <si>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</si>
  <si>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</si>
  <si>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</si>
  <si>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</si>
  <si>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</si>
  <si>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</si>
  <si>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</si>
  <si>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</si>
  <si>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</si>
  <si>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</si>
  <si>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</si>
  <si>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</si>
  <si>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</si>
  <si>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</si>
  <si>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</si>
  <si>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</si>
  <si>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</si>
  <si>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</si>
  <si>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</si>
  <si>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</si>
  <si>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</si>
  <si>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</si>
  <si>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</si>
  <si>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</si>
  <si>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</si>
  <si>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</si>
  <si>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</si>
  <si>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</si>
  <si>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</si>
  <si>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</si>
  <si>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</si>
  <si>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</si>
  <si>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</si>
  <si>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</si>
  <si>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</si>
  <si>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</si>
  <si>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</si>
  <si>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</si>
  <si>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</si>
  <si>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</si>
  <si>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</si>
  <si>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</si>
  <si>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</si>
  <si>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</si>
  <si>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</si>
  <si>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</si>
  <si>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</si>
  <si>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</si>
  <si>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</si>
  <si>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</si>
  <si>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</si>
  <si>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</si>
  <si>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</si>
  <si>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</si>
  <si>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</si>
  <si>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</si>
  <si>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</si>
  <si>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</si>
  <si>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</si>
  <si>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</si>
  <si>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</si>
  <si>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</si>
  <si>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</si>
  <si>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</si>
  <si>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</si>
  <si>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</si>
  <si>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AA3/ 13.04.2017</t>
  </si>
  <si>
    <t>AA2 / 28.06.2017</t>
  </si>
  <si>
    <t>AA1 / 09.06.2017</t>
  </si>
  <si>
    <t>AA5 /24.11.2017</t>
  </si>
  <si>
    <t>AA5/ 27.11.2017</t>
  </si>
  <si>
    <t>AA3/ 12.10.2017</t>
  </si>
  <si>
    <t>AA6/ 21.11.2017</t>
  </si>
  <si>
    <t>AA2 / 17.10.2017</t>
  </si>
  <si>
    <t>AA6 /03.11.2017</t>
  </si>
  <si>
    <t>AA2 /14.09.2017</t>
  </si>
  <si>
    <t>AA1 /26.04.2017</t>
  </si>
  <si>
    <t>Data
Raportare</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</si>
  <si>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</si>
  <si>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</si>
  <si>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</si>
  <si>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MDRAPFE</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</si>
  <si>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</si>
  <si>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</si>
  <si>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</si>
  <si>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</si>
  <si>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</si>
  <si>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</si>
  <si>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</si>
  <si>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</si>
  <si>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</si>
  <si>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</si>
  <si>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</si>
  <si>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</si>
  <si>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</si>
  <si>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</si>
  <si>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</si>
  <si>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</si>
  <si>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</si>
  <si>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</si>
  <si>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</si>
  <si>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</si>
  <si>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</si>
  <si>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</si>
  <si>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</si>
  <si>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</si>
  <si>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</si>
  <si>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</si>
  <si>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</si>
  <si>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</si>
  <si>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</si>
  <si>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</si>
  <si>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</si>
  <si>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</si>
  <si>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</si>
  <si>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</si>
  <si>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</si>
  <si>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</si>
  <si>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</si>
  <si>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</si>
  <si>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</si>
  <si>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</si>
  <si>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</si>
  <si>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</si>
  <si>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</si>
  <si>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</si>
  <si>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</si>
  <si>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</si>
  <si>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</si>
  <si>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</si>
  <si>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</si>
  <si>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</si>
  <si>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</si>
  <si>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</si>
  <si>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</si>
  <si>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</si>
  <si>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</si>
  <si>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</si>
  <si>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</si>
  <si>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</si>
  <si>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</si>
  <si>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</si>
  <si>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</si>
  <si>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</si>
  <si>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</si>
  <si>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</si>
  <si>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</si>
  <si>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</si>
  <si>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</si>
  <si>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</si>
  <si>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</si>
  <si>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</si>
  <si>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</si>
  <si>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</si>
  <si>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</si>
  <si>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</si>
  <si>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</si>
  <si>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</si>
  <si>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</si>
  <si>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</si>
  <si>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</si>
  <si>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</si>
  <si>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</si>
  <si>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</si>
  <si>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</si>
  <si>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</si>
  <si>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</si>
  <si>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</si>
  <si>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</si>
  <si>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</si>
  <si>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</si>
  <si>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</si>
  <si>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</si>
  <si>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</si>
  <si>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</si>
  <si>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</si>
  <si>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</si>
  <si>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</si>
  <si>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</si>
  <si>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</si>
  <si>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</si>
  <si>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</si>
  <si>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</si>
  <si>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</si>
  <si>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</si>
  <si>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</si>
  <si>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</si>
  <si>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</si>
  <si>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</si>
  <si>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</si>
  <si>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Planificare strategica si managementul performanþei la nivelul Primariei Municipiului
Gheorgheni prin instrumentul Balanced Scorecard</t>
  </si>
  <si>
    <t>Gheorgheni</t>
  </si>
  <si>
    <t>Municipiului
Gheorgheni</t>
  </si>
  <si>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</si>
  <si>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</si>
  <si>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</si>
  <si>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</si>
  <si>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</si>
  <si>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</si>
  <si>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</si>
  <si>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</si>
  <si>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</si>
  <si>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</si>
  <si>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</si>
  <si>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</si>
  <si>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</si>
  <si>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</si>
  <si>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</si>
  <si>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</si>
  <si>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</si>
  <si>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</si>
  <si>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</si>
  <si>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</si>
  <si>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</si>
  <si>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</si>
  <si>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</si>
  <si>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</si>
  <si>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</si>
  <si>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</si>
  <si>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</si>
  <si>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</si>
  <si>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</si>
  <si>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</si>
  <si>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</si>
  <si>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</si>
  <si>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</si>
  <si>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</si>
  <si>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</si>
  <si>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</si>
  <si>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</si>
  <si>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</si>
  <si>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Obiectivul general al proiectului
Optimizarea proceselor orientate catre cetaþenii municipiului Târgu Jiu prin introducerea de sisteme si standarde comune în administrația
publica locala.
Obiectivele specifice ale proiectului
 Îmbunataþirea calitaþii si eficienþei serviciilor pentru cetaþeni prin :
a. introducerea în instituþiile administraþiei publice locale a municipiului Târgu Jiu a sistemelor de management al performanþei si
calitaþii (ISO 9001: 2015 si CAF), corelate cu Planul de acþiune în etape implementat în administraþia publica locala;
b. dobândirea de cunostinþe si abilitaþi de catre personalul din instituþiile administraþiei publice locale a municipiului Târgu Jiu.</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</si>
  <si>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</si>
  <si>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</si>
  <si>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</si>
  <si>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</si>
  <si>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</si>
  <si>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</si>
  <si>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</si>
  <si>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</si>
  <si>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</si>
  <si>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</si>
  <si>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</si>
  <si>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</si>
  <si>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</si>
  <si>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</si>
  <si>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</si>
  <si>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</si>
  <si>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AA4/ 14.03.2018</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</si>
  <si>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</si>
  <si>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</si>
  <si>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</si>
  <si>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</si>
  <si>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</si>
  <si>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</si>
  <si>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</si>
  <si>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</si>
  <si>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</si>
  <si>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</si>
  <si>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Cresterea capacitaþii CNIPMMR de a formula si sustine politici publice alternative cu privire la activitatea sectorului IMM</t>
  </si>
  <si>
    <t>CONSILIUL NAȚIONAL AL INTREPRINDERILOR PRIVATE MICI ȘI MIJLOCII DIN ROMÂNIA</t>
  </si>
  <si>
    <t>Obiectivul general al proiectului vizeaza dezvoltarea capacitaþii operaþionale si administrative a Consiliului Naþional al Întreprinderilor
Private Mici si Mijlocii din România (CNIPMMR) de a fundamenta, elabora si susþine politici publice în aria sa de activitate si expertiza,
respectiv reprezentarea unitara si eficace a IMM-urilor si a miscarii patronale din România la nivel naþional si internaþional si susþinerea
dezvoltarii competitivitaþii si performanþelor din acest sector. Principalul punct de concentrare în cadrul acestui proiect va fi reprezentat de
o mai buna implementare a utilizarii testului IMM în procesele legislative din România. Ulterior, pe baza experienþei dobândite din
implemenarea proiectului, beneficiarul va putea fundamenta, elabora si promova si alte politici publice alternative ce vizeaza sectorul
reprezentat.
Având în vedere numarul mic de iniþiative legislative testate anterior avizarii, din perspectiva impactului asupra sectorului IMM, consideram
necesara si relevanta o actualizare a metodologiei asociate acestei evaluari de impact si cresterea nivelului de informare asupra acesteia,
atât în rândul instituþiilor publice ce pot iniþia acte legislative cu impact asupra sectorului IMM, cât si în rândul mediului de afaceri si a
reprezentanþilor acestuia. Concret, ca urmare a implementarii proiectului, CNIPMMR va formula o propunere îmbunataþita pentru politica
de implementare a testului IMM.
Obiectivele specifice ale proiectului
1. OS1. Susþinerea capacitaþii CNIPMMR de a formula alternative de politici publice prin derularea unor activitaþi de formare
specifice acestui domeniu
În cadrul acestui proiect, se va avea în vedere derularea de acþiuni de formare-instruire pentru un numar de 120 de persoane,
reprezentanþi ai beneficiarului, scopul acestor acþiuni fiind acela de a dezvolta capacitatea acestora de a fundamenta, elabora si
promova propuneri de politici publice, în special în domeniul de activitate al CNIPMMR. La nivelul activitaþii CNIPMMR,
principalele acþiuni în ceea ce priveste fundamentarea, elaborarea si promovarea de politici publice alternative sunt realizate la
nivelul aparatului executiv central si mai puþin la nivelul structurilor afiliate (federaþii regionale, de sector, etc.). În acest context,
proiectul va viza reprezentanþi ai acestor structuri si va contribui în mod direct la dezvoltarea capacitaþii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iniþiativelor legislative asupra activitaþii sectorului IMM. Se va avea în vedere cresterea relevanþei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</si>
  <si>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Proiect cu acoperire națională</t>
  </si>
  <si>
    <t>Sectorul 1</t>
  </si>
  <si>
    <t>ONG</t>
  </si>
  <si>
    <t>AA5 /08.03.2018</t>
  </si>
  <si>
    <t>AA4/12.03.2018</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</si>
  <si>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</si>
  <si>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finalizat</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</si>
  <si>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</si>
  <si>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</si>
  <si>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</si>
  <si>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</si>
  <si>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</si>
  <si>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</si>
  <si>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funcþionare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</si>
  <si>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</si>
  <si>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</si>
  <si>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</si>
  <si>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</si>
  <si>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</si>
  <si>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</si>
  <si>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</si>
  <si>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</si>
  <si>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</si>
  <si>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</si>
  <si>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</si>
  <si>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</si>
  <si>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</si>
  <si>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</si>
  <si>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</si>
  <si>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</si>
  <si>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</si>
  <si>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</si>
  <si>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</si>
  <si>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</si>
  <si>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</si>
  <si>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</si>
  <si>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</si>
  <si>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</si>
  <si>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</si>
  <si>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</si>
  <si>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</si>
  <si>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</si>
  <si>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</si>
  <si>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</si>
  <si>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</si>
  <si>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in implementare</t>
  </si>
  <si>
    <t>OG - Formularea unei politici publice care urmareste reglementarea statutului inspectorului de munca, stabilind cadrul legal si oferind o
alternativa la proiectul de lege iniþiat de Guvern, dezvoltând astfel un set de masuri unitar, stabil, eficient si imparþial.
Obiectivele specifice ale proiectului
1. 1. Cresterea capacitaþii Federaþiei Naþionale a Sindicatelor Muncii si a Protecþiei Sociale si a partenerilor acesteia prin consultarea
legislaþiei în vigoare si a tuturor actorilor implicaþi în procesul de organizare si funcþionare a Inspecþiei Muncii în formularea de
politici publice privind inspecþia muncii si alte domenii conexe prin intermediul a 16 evenimente si 1 sesiune de instruire.
2. 2. Elaborarea unui set de masuri concrete (politica publica) printr-o abordare integrata, care va duce la cresterea transparenþei
actului de elaborare politici publice, proiecte de lege si legi în urma organizarii de acþiuni de colectare de date relevante (8
evenimente) si diseminare a rezultatelor (8 evenimente si o conferinta finala).
3. 3. Optimizarea proceselor decizionale orientate catre persoanele încadrate în munca si catre inspectorii de munca, devenind
astfel o acþiune colectiva, cu un scop formulat în funcþie de normele si valorile unei comunitaþi, care va rezulta într-un statut al
inspectorului de munca, ca parte a politicii publice.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</si>
  <si>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</si>
  <si>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</si>
  <si>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</si>
  <si>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</si>
  <si>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</si>
  <si>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</si>
  <si>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</si>
  <si>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</si>
  <si>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</si>
  <si>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OS2. Formularea, promovarea si acceptarea de catre autoritaþile publice centrale relevante din domeniul muncii si dialogului social a unei propuneri alternative de politica publica privind cresterea calitații si eficienței dialogului social de catre un ONG si un partener social, timp de 16 luni.</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</si>
  <si>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</si>
  <si>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</si>
  <si>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</si>
  <si>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</si>
  <si>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</si>
  <si>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</si>
  <si>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</si>
  <si>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</si>
  <si>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</si>
  <si>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</si>
  <si>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</si>
  <si>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</si>
  <si>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 xml:space="preserve">Obiectivul general al proiectului este: Consolidarea capacitatii ONG-urilor si a altor actori relevanti din domeniul sanataþii sexuale si reproductive de a initia si promova politici publice alternative prin punerea acestora la dispozitia autoritatilor publice centrale pentru îmbunataþirea accesului la servicii de sanatate nediscriminatorii.
Obiective specifice:
OS1 - Cresterea capacitaþii a 15 ONG-uri de a formula si promova politici publice alternative în domeniul sanataþii sexuale si reproductive.
OS2 - Dezvoltarea a doua (2) politici publice alternative de catre ONG-urile din domeniul sanataþii sexuale si
reproductive, care sa fie acceptate.
</t>
  </si>
  <si>
    <t>Obiectiv general: consolidarea participarii sectorului ONG la formularea si la promovarea politicilor
guvernamentale din domeniul "Educaþiei pentru dezvoltarea durabila" (EDD).
Obiective specifice:
OS1. Dezvoltarea competenþelor a 80 de reprezentanþi a 80 de ONG-uri pentru a formula si promova eficient, prin activitaþi de lobby, propuneri alternative de politici publice în domeniul Educaþiei pentru dezvoltarea durabila
2. OS2. Cooperarea sistematica între min. 70 de ONG-uri în cadrul unei reþele tematice naþionale care le stimuleaza contribuþiile si le coordoneaza participarea la formularea si la promovarea politicilor de Educaþie pentru dezvoltarea durabila
3. OS3. Formularea participativa în cadrul reþelei de ONG-uri a unei propuneri alternative de politica publica privind Educaþia pentru dezvoltarea durabila, în masura sa satisfaca angajamentele naþionale si internaþionale ale Guvernului în acest domeniu
4. OS4. Implicarea a cca. 10 stakeholderi instituþionali relevanþi si a publicului într-o campanie de lobby si promovare pentru asumare propunerii alternative de politica publica formulata de ONG-uri de catre Ministerul Educaþiei si Ministerul Mediului</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</si>
  <si>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</si>
  <si>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</si>
  <si>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</si>
  <si>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</si>
  <si>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</si>
  <si>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</si>
  <si>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capacitaþii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naþionala
2. 2. Consolidarea capacitaþii instituþionale a Pactului regional pentru ocupare si incluziune sociala din regiunea NE la nivel strategic si la nivel de membership
3. 3. Cresterea vizibilitaþii si consolidarea rolului Pactelor regionale în domeniul ocuparii si incluziunii sociale la nivelul decidentilor de politici publice relevante</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</si>
  <si>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</si>
  <si>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</si>
  <si>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</si>
  <si>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</si>
  <si>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</si>
  <si>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</si>
  <si>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Cresterea capacitaþii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cetaþeni, în conformitate cu prevederile SCAP.
Obiectiv Specific 1 - Cresterea capacitații partenerilor sociali si a calitaþii proceselui de reprezentare a intereselor salariatilor din administrația publica în vederea implicarii în optimizarea proceselor decizionale si orientarea proceselor decizionale catre cetaþeni prin realizarea a 2 sesiuni de instruire de specializare pentru ocupația de delegat sindical de întreprindere la care vor participa 45 de reprezentanti ai partenerilor sociali din 30 de organizaþii diferite precum si prin elaborarea unui instrument de monitorizare a drepturilor angajatilor
din administratia publica si a calcularii indicelui drepturilor salariatilor.
Obiectiv Specific 2 - Optimizarea procesului decizional prin dezvoltarea, fundamentarea, promovarea si susþinerea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calitaþii locurilor de munca din administrația publica.</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</si>
  <si>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</si>
  <si>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</si>
  <si>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AP1/11i /1.2</t>
  </si>
  <si>
    <t>120 - Investiții în capacitatea instituțională și în eficiența administrațiilor și a serviciilor publice la nivel național, regional și local, în perspectiva realizării de reforme, a unei mai bune legiferări și a bunei guvernanțe</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</si>
  <si>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</si>
  <si>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</si>
  <si>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</si>
  <si>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</si>
  <si>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</si>
  <si>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</si>
  <si>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</si>
  <si>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</si>
  <si>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</si>
  <si>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</si>
  <si>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</si>
  <si>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</si>
  <si>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Obiectivul general al proiectului/Scopul proiectului
Obiective proiect
Optimizarea proceselor decizionale ce vizeaza serviciile educaþionale destinate copiilor cu cerinþe educaþionale speciale (CES) prin
cresterea capacitaþii de implicare a organizaþiilor neguvernamentale de a se implica în acþiuni de formulare si promovare de propuneri
alternative la politicile publice iniþiate de Guvern, prin dezvoltarea de reþele si parteneriate între societatea civila si factorii instituþionali
relevanþi/vizaþi în vederea derularii de activitaþi de advocacy, în sprijinul îmbunataþirii accesului la educaþie pentru copiii CES cu deficienþe
de tip auditiv si vizual, al cresterii calitaþii procesului educaþional adaptat nevoilor acestora, si al asigurarii egalitaþii de sanse si
nediscriminarii acestor copii in scoala, în concordanþa cu SCAP.
Obiectivele specifice ale proiectului
1. OS1. Dezvoltarea cunostinþelor si abilitaþilor în domeniul politici publice si advocacy pentru 45 reprezentanþi ai organizaþiilor
neguvernamentale active in domeniul educaþiei si al promovarii drepturilor persoanelor cu dizabilitaþi
2. OS2. Formularea, promovarea si acceptarea unei propuneri de politica publica având ca obiect îmbunataþirea accesului la
educaþie, adaptarea serviciilor educaþionale la nevoile copiilor CES cu dizabilitaþi vizuale si auditive si asigurarea egalitaþii de
sanse privind accesul acestor copii la servicii educaþionale de calitate si a nediscriminarii acestora în scoala, în cadrul unui amplu
proces consultativ, cu implicarea factorilor neguvernamentali si guvernamentali cointeresaþi (120 reprezentanþi ONG si 80
reprezentanþi instituþionali)
3. OS3. Dezvoltarea reþelei naþionale EDU-CES destinata promovarii accesului la educaþie de calitate si fara bariere pentru copii cu
cerinþe educaþionale speciale (CES), creata si utilizata ca instrument de elaborare participativa a propunerii de politica publica
alternativa (100 organizaþii neguvernamentale implicate)</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</si>
  <si>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</si>
  <si>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</si>
  <si>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</si>
  <si>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</si>
  <si>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</si>
  <si>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</si>
  <si>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</si>
  <si>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</si>
  <si>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</si>
  <si>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</si>
  <si>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</si>
  <si>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</si>
  <si>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</si>
  <si>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</si>
  <si>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capacitaþii a 16 ONG-urilor de profil si a unui numar de 8 parteneri sociali, de a se implica în formularea si promovarea de propuneri alternative la politicile publice iniþiate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iniþiate de Guvern prin instruire specifica.
 5. Sporirea vizibilitatii si promovarea politicii publice alternative la Ordinul de ministru nr. 650/2014 si completat cu Ordinul nr.3070/2015, care cuprindea Metodologia-cadru privind organizarea si funcþionarea Centrelor de Consiliere si Orientare în Cariera în sistemul de învaþamânt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</si>
  <si>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Politici alternative in economia sociala</t>
  </si>
  <si>
    <t>UNIUNEA GENERALA A INDUSTRIASILOR DIN ROMANIA UGIR 1903 FILIALA DOLJ</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</si>
  <si>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naþional, format din 160 de reprezentaþi ai UAT si organizaþii civice din
Romania, pentru formularea si promovarea de propuneri alternative la politicile publice iniþiate de Guvern.
OS2. Formarea membrilor GT , pentru cresterea capacitatii de a identifica probleme in comunitate si a formula politici publice
alternative.
</t>
  </si>
  <si>
    <t>Iași</t>
  </si>
  <si>
    <t>Turnu Magurele</t>
  </si>
  <si>
    <t>BRĂILA</t>
  </si>
  <si>
    <t>Cod MySMIS</t>
  </si>
  <si>
    <t>MySMIS Code</t>
  </si>
  <si>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</si>
  <si>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</si>
  <si>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</si>
  <si>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</si>
  <si>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</si>
  <si>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</si>
  <si>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soluþionarea nevoilor de servicii sociale ale comunitaþii, prin analiza, evaluarea si modificarea normelor de functionare a acestora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</si>
  <si>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</si>
  <si>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</si>
  <si>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</si>
  <si>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</si>
  <si>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</si>
  <si>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</si>
  <si>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</si>
  <si>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</si>
  <si>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</si>
  <si>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</si>
  <si>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</si>
  <si>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AA7 /00.05.2018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</si>
  <si>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</si>
  <si>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</si>
  <si>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</si>
  <si>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</si>
  <si>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AA4 /24.04.18</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</si>
  <si>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</si>
  <si>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</si>
  <si>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</si>
  <si>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</si>
  <si>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</si>
  <si>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</si>
  <si>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</si>
  <si>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</si>
  <si>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r>
      <rPr>
        <b/>
        <sz val="12"/>
        <rFont val="Calibri"/>
        <family val="2"/>
        <scheme val="minor"/>
      </rPr>
      <t xml:space="preserve">Obiectivul general </t>
    </r>
    <r>
      <rPr>
        <sz val="12"/>
        <rFont val="Calibri"/>
        <family val="2"/>
        <charset val="238"/>
        <scheme val="minor"/>
      </rPr>
      <t xml:space="preserve">al proiectului este cresterea capacitaþii administrative a MCSI si CERT-RO pentru susþinerea reformelor instituþionale prin implementarea unui sistem unitar de management al calitaþii (care sa aiba la baza instrumentul CAF si standardul ISO 9001:2015) si performanþei (care sa aiba la baza BSC), precum si a unui sistem care sa cuprinda proceduri si mecanisme pentru coordonare si consultare cu factorii interesaþi privind implementarea, monitorizarea si evaluarea politicilor si strategiilor pentru care MCSI este responsabil, precum si sistematizarea fondului activ al legislaþiei cu incidenþa si impact asupra investiþiilor în dezvoltarea reþelelor de acces la NGN.                                                                </t>
    </r>
    <r>
      <rPr>
        <b/>
        <sz val="12"/>
        <rFont val="Calibri"/>
        <family val="2"/>
        <scheme val="minor"/>
      </rPr>
      <t>Obiectivele specifice</t>
    </r>
    <r>
      <rPr>
        <sz val="12"/>
        <rFont val="Calibri"/>
        <family val="2"/>
        <charset val="238"/>
        <scheme val="minor"/>
      </rPr>
      <t xml:space="preserve"> ale proiectului
1. Îmbunataþirea managementului proceselor si activitaþilor prin implementarea, monitorizarea si evaluarea instrumentului CAF în cadrul celor doua organizaþii.
2. Crearea cadrului intern si a mecanismelor pentru îmbunataþirea continuua a activitaþii, pentru o mai mare înþelegere a
proceselor instituþiilor, definirea clara a responsabilitaþilor si autoritaþilor, utilizarea mai eficienta a resurselor si reducerea costurilor de neconformitate, prin implementarea si monitorizarea standardului ISO 9001:2015 în cadrul celor doua organizaþii.
3. Eficientizare organizaþionala, operaþionala si individuala prin implementarea si monitorizarea managementului performanþei (BSC) în cadrul celor doua organizaþii.
4. Îmbunataþirea procesului de coordonare si consultare cu factorii interesaþi privind implementarea, monitorizarea si
evaluarea politicilor si strategiilor pentru care MCSI este responsabil prin utilizarea unui sistem care sa cuprinda proceduri si mecanisme aferente acestui proces.
5. Cresterea capacitaþii personalului din cadrul MCSI si CERT-RO, care implementeaza sistemul de management al calitaþii si performanþei, în vederea utilizarii si gestionarii eficiente a instrumentelor de management al calitaþii, precum si aplicarea unui sistem de politici bazate pe dovezi în MCSI, inclusiv evaluarea ex ante a impactului, prin sesiuni de instruire, formare si diseminare a bunelor practici.
6. Sistematizarea fondului activ al legislaþiei cu incidenþa si impact asupra investiþiilor operatorilor privaþi în dezvoltarea
reþelelor de acces la internet broadband de noua generaþie (NGN) prin realizarea unei analize a cadrului normativ si crearea unor mecanisme de coordonare si cooperare.</t>
    </r>
  </si>
  <si>
    <t>POlitici în turism pentru o dezvoltare durabilă</t>
  </si>
  <si>
    <t>Agenția de Dezvoltare Durabilă a Județului Brașov</t>
  </si>
  <si>
    <t>1. Asociația de Dezvoltare Economică și Regională - A.D.E.R
2. Asociația pentru Promovarea și Dezvoltarea Turismului din Județul Brașov</t>
  </si>
  <si>
    <t>Obiectivul general al proiectului
Cresterea capacitaþii ONG-urilor de la nivel naþional, în special din domeniul turismului, de a formula si promova propuneri alternative la politicile publice privind turismul, iniþiate de Guvern. Îndeplinirea obiectivului se concentreaza pe cresterea calitaþii si eficienþei activitaþilor/ acþiunilor de implicare a ONG-urilor din domeniul turismului în demersul de a formula si promova propuneri alternative la politicile publice iniþiate de Guvern cu scopul dezvoltarii/ promovarii unui turism sustenabil.
Obiectivele specifice ale proiectului
1. Implicarea ONG-urilor din turism în formularea si promovarea de propuneri alternative la politicile publice iniþiate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societaþii publice privind implicarea comunitaþii în viaþa publica si participarea la procese decizionale</t>
  </si>
  <si>
    <t>AA7/17.05.2018</t>
  </si>
  <si>
    <t>Calitate și performanță în administrația publică locală a Municipiului Urziceni</t>
  </si>
  <si>
    <t>Primăria Municipiului Urziceni</t>
  </si>
  <si>
    <t>Urziceni</t>
  </si>
  <si>
    <t>Consolidarea capacitaþii administrative a Unitaþii administrativ teritoriale (UAT) Municipiul Urziceni, judeþul Ialomiþa, din regiunea mai puþin dezvoltata Sud-Est, pentru susþinerea unui management performant si calitativ prin implementarea si utilizarea a doua sisteme unitare de managenent al calitaþii CAF si ISO, aplicabile  administraþiei locale, în concordanþa cu ”Planul de acþiuni pentru implementarea etapizata a managementului calitaþii în autoritaþi si instituþii publice 2016-2020”.
OS 1. Implementarea si utilizarea instrumentului de auto-evaluare de tip CAF (Cadrul comun de autoevaluare a modului de funcþionare a instituþiilor publice) la nivelul UAT Municipiul Urziceni pentru sprijinirea schimbarii pentru performanþa, îmbunataþirea modului de realizare a activitaþilor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calitaþii ISO 9001 în UAT Municipiul Urziceni pentru o administraþie publica locala consolidata si eficienta si îmbunataþirea serviciilor publice furnizate. Din dorinþa de a-si îmbunataþi procesul de management al calitatii la nivelul întregii organizaþii, instituþia va îndeplini acest obiectiv prin implementarea, actualizarea procedurilor pentru fiecare direcþie/compartiment si trecerea la noul standard de management al calitaþii ISO 9001, care a fost implementat in anul 2010 printr-un proiect PODCA derulat de Instituþia Prefectului, judetul Ialomiþa.
3. OS 3. Dezvoltarea/cresterea abilitaþilor si certificarea unui numar de 120 de persoane din toate nivelurile ierarhice din cadrul unitaþii adminsitrativ teritoriale, UAT Municipiul Urziceni autoritaþii locale pe teme specifice în scopul implementarii unui management al calitaþii si performanþei si utilizarea managementului calitaþii.
Formarea/instruirea specifica pentru implementarea sistemului/instrumentului de management al calitaþii se va realiza ca parte a procesului de implementare al celor doua sisteme.</t>
  </si>
  <si>
    <t>Buna guvernare in domeniul serviciilor sociale</t>
  </si>
  <si>
    <t>ASOCIATIA ASISTENTILOR SOCIALI PROFESIONISTI "PROSOCIAL"</t>
  </si>
  <si>
    <t>OBIECTIVUL GENERAL: Consolidarea capacitaþii sectorului neguvernamental în vederea susþinerii dezvoltarii mecanismului naþional de
incluziune sociala prin elaborarea de politici publice predictibile si fundamentate vizând dezvoltarea capacitaþii de planificare,
implementare, monitorizare si evaluare în domeniul serviciilor sociale prin implicarea activa a profesionistilor din structura sectorului
neguvernamental si al autoritatilor publice locale.
1. OS 1 – Întarirea capacitaþii instituþionale a ONG-urilor pentru elaborarea politicilor publice privind cadrul procedural pentru
identificarea si evaluarea nevoilor sociale individuale, familiale sau de grup pentru prevenirea, combaterea si soluþionarea
situaþiilor de dificultate
2. OS 2 – Formularea de politica publica în domeniul serviciilor sociale ca element important al dezvoltarii societaþii;
3. OS 3 – Cresterea competenþelor profesionale ale profesionistilor din structura ONG-urilor cu responsabilitaþi în domeniul
serviciilor sociale în tematici privind managementului de caz al serviciilor sociale si comunicarea si facilitarea colaborarii cu
persoane din structura administratiei publice locale.
4. OS 4 – Stimularea spiritului de iniþiativa si favorizarea de acþiuni de advocacy pentru sensibilizarea actorilor instituþionali de la
nivel local si central cu privire la politica publica propusa.</t>
  </si>
  <si>
    <t>Cluj-Napoca</t>
  </si>
  <si>
    <t>”Zero birocrație - mecanism integrat de identificare si simplificare a sarcinilor administrative pentru mediul de afaceri si pentru cetațeni”</t>
  </si>
  <si>
    <t>AP1/1.1</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</si>
  <si>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cetaþenilor.</t>
  </si>
  <si>
    <t>AP1/1.1i/1.2</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</si>
  <si>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</si>
  <si>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</si>
  <si>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</si>
  <si>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</si>
  <si>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</si>
  <si>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</si>
  <si>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</si>
  <si>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</si>
  <si>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</si>
  <si>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</si>
  <si>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Obiectivul general al proiectului: Dezvoltarea capacitaþii organizaþiilor neguvernamentale de a realiza parteneriate sociale viabile si
durabile cu autoritaþile publice locale si de a propune politici publice alternative în beneficiul cetaþenilor.
Obiectivul general al proiectului este în concordanþa cu Obiectivul tematic 11 din Politica de coeziune 2014 – 2020 (OT 11 Consolidarea
capacitaþii instituþionale a autoritaþilor publice si a parþilor interesate si eficienþa administraþiei publice), abordând provocarea 5 Administraþia si guvernarea si provocarea 2 Oamenii si societatea din Acordul de Parteneriat al României, prin acþiuni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administraþie eficienþa si competitiva.</t>
  </si>
  <si>
    <t>COOL JOBS –propunere alternativa de politici publici pentru prevenirea somajului în rândul tinerilor</t>
  </si>
  <si>
    <t>Federația „Forumul Tinerilor din România”</t>
  </si>
  <si>
    <t>OG: Cresterea gradului de implicare al ONG-urilor si partenerilor sociali în proceselor decizionale ale autoritaþilor publice cu atribuþii în
reglementarea si organizarea consilierii si orientarii profesionale a elevilor, în beneficiul viitorilor absolvenþi de învaþamânt preuniversitar si
mediului de afaceri.
OG raspunde astfel problemelor identificate de parteneri în secþiunea „Justificare” si „Grup þinta”:
a) lipsa unui sistem naþional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învaþamântul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învaþamântul preuniversitar. Concluziile cercetarii vor fi coroborate cu un studiu comparat
România – þari ale UE asupra politicilor publice de dezvoltare a serviciilor de mai sus. Pe aceste informaþii se va baza elaborarea
propunerii alternative la politicile publice din educaþie iniþiate de Guvern. La elaborarea / formularea, promovarea ei vor participa
cele liderul, partenerul si alte ONG-uri si parteneri sociali care activeaza în domeniul educaþie,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îmbunataþi capacitatea de
formulare si promovare de propuneri alternative la politicile publice iniþiate de Guvern prin formarea a 320 de persoane
(reprezentanþi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capacitaþii a ONGurilor
si partenerilor sociali care activeaza în domeniile educaþie,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autoritaþilor publice cu
atribuþii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implicaþi în activitaþi de formare pentru
îmbunataþirea capacitaþii de formulare si promovare de propuneri alternative la politicile publice iniþiate de Guvern timp de 16 luni.
În toate etapele de elaborare, promovare, acceptare, se vor integra, respecta si promova principiile orizontale POCA si se va face
cunoscuta sursa de finanþare si oportunitaþile oferite de aceasta (FSE prin POCA). Acþiunile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În selecþia GT si achiziþia de bunuri si servicii se vor integra principiile orizontale POCA.</t>
  </si>
  <si>
    <t>Tinerii au prioritate pe agenda publica!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</si>
  <si>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capacitaþii a 40 de ONG-urilor de tineret si a unui 1 partener social care activeaza in domeniul tineretului, de a se
implica în formularea si promovarea de propuneri alternative la politicile publice iniþiate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iniþiate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</si>
  <si>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</si>
  <si>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</si>
  <si>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</si>
  <si>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</si>
  <si>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</si>
  <si>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</si>
  <si>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</si>
  <si>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</si>
  <si>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</si>
  <si>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</si>
  <si>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Obiectivul general al proiectului:
Cresterea nivelului de competenþe profesionale ale personalului propriu SPO din regiunile Sud Muntenia, Nord Est si Sud Est în vederea furnizarii unor servicii de calitate.
Obiectivele specifice:
OBS1: Sa îmbunataþim sistemul de formare profesionala a personalului propriu al SPO în ocupaþii corelate cu serviciile furnizate.
OBS2: Sa dezvoltam competenþe profesionale si sociale pentru personalul SPO necesare unei abordari integratoare a nevoilor specifice ale grupurilor vulnerabile.
OBS3. Sa facilitam preluarea de experiente transnationale care sa contribuie la dezvoltarea competentelor personalului SPO.</t>
  </si>
  <si>
    <t>CP4 less /2018</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</si>
  <si>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</si>
  <si>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</si>
  <si>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</si>
  <si>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</si>
  <si>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</si>
  <si>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</si>
  <si>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</si>
  <si>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</si>
  <si>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Obiectivul general al acestui proiect este reprezentat de optimizarea cadrului administrativ de funcþionare al Ministerului pentru Relatia cu
Parlamentul. Se urmareste eficientizarea coordonarii si comunicarii atât la nivel intra-ministerial cât si în relaþia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</si>
</sst>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34"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i/>
      <sz val="11"/>
      <color theme="1"/>
      <name val="Calibri"/>
      <family val="2"/>
      <charset val="238"/>
      <scheme val="minor"/>
    </font>
    <font>
      <sz val="11"/>
      <name val="Calibri"/>
      <family val="2"/>
    </font>
    <font>
      <sz val="12"/>
      <color theme="1"/>
      <name val="Calibri"/>
      <family val="2"/>
      <charset val="1"/>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s>
  <cellStyleXfs count="3">
    <xf numFmtId="0" fontId="0" fillId="0" borderId="0"/>
    <xf numFmtId="43" fontId="5" fillId="0" borderId="0" applyFont="0" applyFill="0" applyBorder="0" applyAlignment="0" applyProtection="0"/>
    <xf numFmtId="43" fontId="5" fillId="0" borderId="0" applyFont="0" applyFill="0" applyBorder="0" applyAlignment="0" applyProtection="0"/>
  </cellStyleXfs>
  <cellXfs count="244">
    <xf numFmtId="0" fontId="0" fillId="0" borderId="0" xfId="0"/>
    <xf numFmtId="0" fontId="0" fillId="0" borderId="0" xfId="0" applyFont="1"/>
    <xf numFmtId="0" fontId="4" fillId="0" borderId="0" xfId="0" applyFont="1"/>
    <xf numFmtId="0" fontId="0" fillId="0" borderId="0" xfId="0" applyFont="1" applyFill="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justify" vertical="center" wrapText="1"/>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0" borderId="0" xfId="0" applyFont="1" applyAlignment="1">
      <alignment wrapText="1"/>
    </xf>
    <xf numFmtId="0" fontId="7" fillId="0" borderId="0" xfId="0" applyFont="1" applyBorder="1"/>
    <xf numFmtId="0" fontId="6" fillId="0"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Border="1"/>
    <xf numFmtId="0" fontId="6" fillId="2" borderId="3" xfId="0"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0" fillId="0" borderId="0" xfId="0" applyFont="1" applyAlignment="1">
      <alignment horizontal="left"/>
    </xf>
    <xf numFmtId="14" fontId="3" fillId="5" borderId="0" xfId="0" applyNumberFormat="1" applyFont="1" applyFill="1" applyBorder="1" applyAlignment="1">
      <alignment vertical="center" wrapText="1"/>
    </xf>
    <xf numFmtId="0" fontId="0" fillId="6" borderId="0" xfId="0" applyFont="1" applyFill="1"/>
    <xf numFmtId="14" fontId="3" fillId="5" borderId="3" xfId="0" applyNumberFormat="1" applyFont="1" applyFill="1" applyBorder="1" applyAlignment="1">
      <alignment vertical="center" wrapText="1"/>
    </xf>
    <xf numFmtId="14" fontId="3" fillId="6" borderId="3" xfId="0" applyNumberFormat="1" applyFont="1" applyFill="1" applyBorder="1" applyAlignment="1">
      <alignment vertical="center" wrapText="1"/>
    </xf>
    <xf numFmtId="0" fontId="7" fillId="0" borderId="3" xfId="0" applyFont="1" applyBorder="1"/>
    <xf numFmtId="0" fontId="8" fillId="0" borderId="3" xfId="0" applyNumberFormat="1"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0" fontId="8" fillId="2" borderId="3" xfId="0" applyNumberFormat="1"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4" fontId="3" fillId="0" borderId="1"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0" fillId="0" borderId="0" xfId="0" applyFont="1" applyAlignment="1"/>
    <xf numFmtId="0" fontId="0" fillId="0" borderId="0" xfId="0" applyFont="1" applyFill="1" applyAlignment="1"/>
    <xf numFmtId="0" fontId="3"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10" fillId="2" borderId="3" xfId="0" applyFont="1" applyFill="1" applyBorder="1" applyAlignment="1">
      <alignment horizontal="left" vertical="center" wrapText="1"/>
    </xf>
    <xf numFmtId="0" fontId="6" fillId="0" borderId="3" xfId="0" applyNumberFormat="1" applyFont="1" applyFill="1" applyBorder="1" applyAlignment="1">
      <alignment horizontal="justify" vertical="top" wrapText="1"/>
    </xf>
    <xf numFmtId="0" fontId="6" fillId="2"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8" fillId="0" borderId="3" xfId="0" applyNumberFormat="1" applyFont="1" applyFill="1" applyBorder="1" applyAlignment="1">
      <alignment horizontal="left" vertical="center" wrapText="1"/>
    </xf>
    <xf numFmtId="164" fontId="8" fillId="0" borderId="3" xfId="0" applyNumberFormat="1" applyFont="1" applyFill="1" applyBorder="1" applyAlignment="1">
      <alignment horizontal="left" vertical="center" wrapText="1"/>
    </xf>
    <xf numFmtId="0" fontId="10" fillId="0" borderId="0" xfId="0" applyFont="1" applyAlignment="1">
      <alignment horizontal="left" vertical="center" wrapText="1"/>
    </xf>
    <xf numFmtId="0" fontId="8" fillId="0" borderId="3" xfId="0" applyNumberFormat="1" applyFont="1" applyFill="1" applyBorder="1" applyAlignment="1">
      <alignment horizontal="justify" vertical="top" wrapText="1"/>
    </xf>
    <xf numFmtId="164" fontId="8" fillId="0" borderId="3" xfId="0" applyNumberFormat="1" applyFont="1" applyFill="1" applyBorder="1" applyAlignment="1">
      <alignment horizontal="center" vertical="center" wrapText="1"/>
    </xf>
    <xf numFmtId="0" fontId="10" fillId="0" borderId="0" xfId="0" applyFont="1" applyBorder="1"/>
    <xf numFmtId="0" fontId="10" fillId="0" borderId="0" xfId="0" applyFont="1"/>
    <xf numFmtId="0" fontId="6" fillId="0" borderId="3" xfId="0" applyNumberFormat="1"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0" xfId="0" applyFont="1" applyFill="1" applyBorder="1"/>
    <xf numFmtId="0" fontId="19" fillId="0" borderId="3" xfId="0" applyFont="1" applyBorder="1" applyAlignment="1">
      <alignment vertical="top" wrapText="1"/>
    </xf>
    <xf numFmtId="0" fontId="23" fillId="0" borderId="3" xfId="0" applyFont="1" applyBorder="1" applyAlignment="1">
      <alignment horizontal="justify" vertical="top" wrapText="1"/>
    </xf>
    <xf numFmtId="0" fontId="23" fillId="0" borderId="3" xfId="0" applyFont="1" applyBorder="1" applyAlignment="1">
      <alignment horizontal="left" vertical="center" wrapText="1"/>
    </xf>
    <xf numFmtId="0" fontId="20" fillId="0" borderId="3" xfId="0" applyNumberFormat="1" applyFont="1" applyFill="1" applyBorder="1" applyAlignment="1">
      <alignment vertical="center"/>
    </xf>
    <xf numFmtId="0" fontId="23" fillId="0" borderId="3" xfId="0" applyNumberFormat="1" applyFont="1" applyFill="1" applyBorder="1" applyAlignment="1">
      <alignment horizontal="left" vertical="center" wrapText="1"/>
    </xf>
    <xf numFmtId="0" fontId="20" fillId="0" borderId="3" xfId="0" applyNumberFormat="1" applyFont="1" applyFill="1" applyBorder="1" applyAlignment="1">
      <alignment vertical="center" wrapText="1"/>
    </xf>
    <xf numFmtId="0" fontId="26" fillId="0" borderId="3" xfId="0" applyFont="1" applyBorder="1" applyAlignment="1">
      <alignment horizontal="left" vertical="center" wrapText="1"/>
    </xf>
    <xf numFmtId="0"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10" fillId="0" borderId="3" xfId="0" applyFont="1" applyFill="1" applyBorder="1" applyAlignment="1">
      <alignment horizontal="center" vertical="center" wrapText="1"/>
    </xf>
    <xf numFmtId="4" fontId="3" fillId="7" borderId="3" xfId="0" applyNumberFormat="1" applyFont="1" applyFill="1" applyBorder="1" applyAlignment="1">
      <alignment vertical="center" wrapText="1"/>
    </xf>
    <xf numFmtId="0" fontId="7" fillId="0" borderId="0" xfId="0" applyFont="1" applyBorder="1" applyAlignment="1">
      <alignment wrapText="1"/>
    </xf>
    <xf numFmtId="4" fontId="3" fillId="4" borderId="3" xfId="0" applyNumberFormat="1" applyFont="1" applyFill="1" applyBorder="1" applyAlignment="1">
      <alignment vertical="center" wrapText="1"/>
    </xf>
    <xf numFmtId="4" fontId="3" fillId="8" borderId="3" xfId="0" applyNumberFormat="1" applyFont="1" applyFill="1" applyBorder="1" applyAlignment="1">
      <alignment vertical="center" wrapText="1"/>
    </xf>
    <xf numFmtId="0" fontId="3" fillId="3"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3" fontId="3" fillId="0"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8" fillId="0" borderId="0" xfId="0" applyFont="1" applyBorder="1" applyAlignment="1">
      <alignment horizontal="justify" vertical="center"/>
    </xf>
    <xf numFmtId="0" fontId="8" fillId="3" borderId="3" xfId="0" applyNumberFormat="1" applyFont="1" applyFill="1" applyBorder="1" applyAlignment="1">
      <alignment horizontal="left" vertical="center" wrapText="1"/>
    </xf>
    <xf numFmtId="0" fontId="8"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4" fillId="3" borderId="0" xfId="0" applyFont="1" applyFill="1"/>
    <xf numFmtId="0" fontId="0" fillId="3" borderId="0" xfId="0" applyFont="1" applyFill="1"/>
    <xf numFmtId="0" fontId="7" fillId="3" borderId="3" xfId="0" applyFont="1" applyFill="1" applyBorder="1" applyAlignment="1">
      <alignment vertical="center" wrapText="1"/>
    </xf>
    <xf numFmtId="0" fontId="10" fillId="3" borderId="3" xfId="0" applyFont="1" applyFill="1" applyBorder="1" applyAlignment="1">
      <alignment vertical="center" wrapText="1"/>
    </xf>
    <xf numFmtId="0" fontId="7" fillId="3" borderId="3" xfId="0" applyFont="1" applyFill="1" applyBorder="1" applyAlignment="1">
      <alignment vertical="center"/>
    </xf>
    <xf numFmtId="0" fontId="3" fillId="3" borderId="3" xfId="0" applyNumberFormat="1" applyFont="1" applyFill="1" applyBorder="1" applyAlignment="1">
      <alignment horizontal="left" vertical="center" wrapText="1"/>
    </xf>
    <xf numFmtId="0" fontId="6" fillId="3" borderId="3" xfId="0" applyNumberFormat="1" applyFont="1" applyFill="1" applyBorder="1" applyAlignment="1">
      <alignment horizontal="left" vertical="center" wrapText="1"/>
    </xf>
    <xf numFmtId="0" fontId="16" fillId="3" borderId="3" xfId="0" applyFont="1" applyFill="1" applyBorder="1" applyAlignment="1">
      <alignment horizontal="left" vertical="center" wrapText="1"/>
    </xf>
    <xf numFmtId="0" fontId="23" fillId="3" borderId="3" xfId="0" applyNumberFormat="1" applyFont="1" applyFill="1" applyBorder="1" applyAlignment="1">
      <alignment horizontal="left" vertical="center" wrapText="1"/>
    </xf>
    <xf numFmtId="0" fontId="23" fillId="3" borderId="3" xfId="0" applyFont="1" applyFill="1" applyBorder="1" applyAlignment="1">
      <alignment horizontal="left" vertical="center" wrapText="1"/>
    </xf>
    <xf numFmtId="0" fontId="0" fillId="3" borderId="0" xfId="0" applyFont="1" applyFill="1" applyAlignment="1">
      <alignment horizontal="left"/>
    </xf>
    <xf numFmtId="0" fontId="0" fillId="3" borderId="0" xfId="0" applyFont="1" applyFill="1" applyAlignment="1"/>
    <xf numFmtId="0" fontId="0" fillId="3" borderId="14" xfId="0" applyFill="1" applyBorder="1" applyAlignment="1">
      <alignment horizontal="center" vertical="center" wrapText="1"/>
    </xf>
    <xf numFmtId="0" fontId="0" fillId="3" borderId="20" xfId="0" applyFill="1" applyBorder="1" applyAlignment="1">
      <alignment horizontal="center" vertical="center" wrapText="1"/>
    </xf>
    <xf numFmtId="4" fontId="3" fillId="2" borderId="3" xfId="0" applyNumberFormat="1" applyFont="1" applyFill="1" applyBorder="1" applyAlignment="1">
      <alignment vertical="center" wrapText="1"/>
    </xf>
    <xf numFmtId="0" fontId="0" fillId="2" borderId="0" xfId="0" applyFont="1" applyFill="1" applyAlignment="1"/>
    <xf numFmtId="165" fontId="6" fillId="0" borderId="3" xfId="1" applyNumberFormat="1" applyFont="1" applyFill="1" applyBorder="1" applyAlignment="1">
      <alignment horizontal="right" vertical="center" wrapText="1"/>
    </xf>
    <xf numFmtId="4" fontId="10" fillId="3" borderId="0" xfId="0" applyNumberFormat="1" applyFont="1" applyFill="1" applyAlignment="1">
      <alignment horizontal="right" vertical="center" wrapText="1"/>
    </xf>
    <xf numFmtId="165" fontId="6" fillId="3"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165" fontId="8" fillId="0" borderId="3" xfId="1" applyNumberFormat="1" applyFont="1" applyFill="1" applyBorder="1" applyAlignment="1">
      <alignment horizontal="right" vertical="center" wrapText="1"/>
    </xf>
    <xf numFmtId="165" fontId="8" fillId="3"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165" fontId="6" fillId="2" borderId="3" xfId="1"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4" fontId="6" fillId="0" borderId="5" xfId="0" applyNumberFormat="1" applyFont="1" applyFill="1" applyBorder="1" applyAlignment="1">
      <alignment horizontal="right" vertical="center" wrapText="1"/>
    </xf>
    <xf numFmtId="0" fontId="3" fillId="3" borderId="3"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165" fontId="8" fillId="0" borderId="6" xfId="1" applyNumberFormat="1" applyFont="1" applyFill="1" applyBorder="1" applyAlignment="1">
      <alignment horizontal="right" vertical="center" wrapText="1"/>
    </xf>
    <xf numFmtId="165" fontId="8" fillId="3" borderId="6"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4" fontId="8" fillId="3" borderId="6" xfId="1" applyNumberFormat="1" applyFont="1" applyFill="1" applyBorder="1" applyAlignment="1">
      <alignment horizontal="right" vertical="center" wrapText="1"/>
    </xf>
    <xf numFmtId="14" fontId="10" fillId="0" borderId="3" xfId="0" applyNumberFormat="1" applyFont="1" applyFill="1" applyBorder="1" applyAlignment="1">
      <alignment horizontal="right" vertical="center" wrapText="1"/>
    </xf>
    <xf numFmtId="4" fontId="10" fillId="3" borderId="3"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4" fontId="8" fillId="3" borderId="16" xfId="1" applyNumberFormat="1" applyFont="1" applyFill="1" applyBorder="1" applyAlignment="1">
      <alignment horizontal="right" vertical="center" wrapText="1"/>
    </xf>
    <xf numFmtId="165" fontId="6" fillId="3" borderId="6" xfId="1" applyNumberFormat="1" applyFont="1" applyFill="1" applyBorder="1" applyAlignment="1">
      <alignment horizontal="right" vertical="center" wrapText="1"/>
    </xf>
    <xf numFmtId="165" fontId="6" fillId="0" borderId="9" xfId="1" applyNumberFormat="1" applyFont="1" applyFill="1" applyBorder="1" applyAlignment="1">
      <alignment horizontal="right" vertical="center" wrapText="1"/>
    </xf>
    <xf numFmtId="165" fontId="6" fillId="3" borderId="16" xfId="1" applyNumberFormat="1" applyFont="1" applyFill="1" applyBorder="1" applyAlignment="1">
      <alignment horizontal="right" vertical="center" wrapText="1"/>
    </xf>
    <xf numFmtId="4" fontId="11" fillId="3" borderId="0" xfId="0" applyNumberFormat="1" applyFont="1" applyFill="1" applyAlignment="1">
      <alignment horizontal="right" vertical="center" wrapText="1"/>
    </xf>
    <xf numFmtId="0" fontId="11" fillId="3" borderId="0" xfId="0" applyFont="1" applyFill="1" applyAlignment="1">
      <alignment horizontal="right" vertical="center" wrapText="1"/>
    </xf>
    <xf numFmtId="4" fontId="18" fillId="3" borderId="0" xfId="0" applyNumberFormat="1" applyFont="1" applyFill="1" applyAlignment="1">
      <alignment horizontal="right" vertical="center" wrapText="1"/>
    </xf>
    <xf numFmtId="4" fontId="18" fillId="3" borderId="3" xfId="0" applyNumberFormat="1" applyFont="1" applyFill="1" applyBorder="1" applyAlignment="1">
      <alignment horizontal="right" vertical="center" wrapText="1"/>
    </xf>
    <xf numFmtId="165" fontId="6" fillId="3" borderId="4"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xf>
    <xf numFmtId="49" fontId="9" fillId="0" borderId="3"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14" fontId="11" fillId="0" borderId="3" xfId="0" applyNumberFormat="1" applyFont="1" applyFill="1" applyBorder="1" applyAlignment="1">
      <alignment horizontal="right" vertical="center" wrapText="1"/>
    </xf>
    <xf numFmtId="4" fontId="6" fillId="0" borderId="12" xfId="0" applyNumberFormat="1" applyFont="1" applyFill="1" applyBorder="1" applyAlignment="1">
      <alignment horizontal="right" vertical="center" wrapText="1"/>
    </xf>
    <xf numFmtId="0" fontId="9" fillId="0" borderId="3" xfId="0" applyNumberFormat="1" applyFont="1" applyFill="1" applyBorder="1" applyAlignment="1">
      <alignment horizontal="right" vertical="center" wrapText="1"/>
    </xf>
    <xf numFmtId="4" fontId="6" fillId="0" borderId="6" xfId="0" applyNumberFormat="1" applyFont="1" applyFill="1" applyBorder="1" applyAlignment="1">
      <alignment horizontal="right" vertical="center" wrapText="1"/>
    </xf>
    <xf numFmtId="4" fontId="6" fillId="0" borderId="11" xfId="0" applyNumberFormat="1" applyFont="1" applyFill="1" applyBorder="1" applyAlignment="1">
      <alignment horizontal="right" vertical="center" wrapText="1"/>
    </xf>
    <xf numFmtId="0" fontId="0" fillId="3" borderId="3" xfId="0" applyFont="1" applyFill="1" applyBorder="1" applyAlignment="1">
      <alignment horizontal="right"/>
    </xf>
    <xf numFmtId="0" fontId="3" fillId="3" borderId="16" xfId="0" applyNumberFormat="1" applyFont="1" applyFill="1" applyBorder="1" applyAlignment="1">
      <alignment horizontal="center" vertical="center" wrapText="1"/>
    </xf>
    <xf numFmtId="0" fontId="6" fillId="3" borderId="16" xfId="0" applyNumberFormat="1" applyFont="1" applyFill="1" applyBorder="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6" fillId="3" borderId="3" xfId="0" applyNumberFormat="1" applyFont="1" applyFill="1" applyBorder="1" applyAlignment="1">
      <alignment vertical="center" wrapText="1"/>
    </xf>
    <xf numFmtId="14" fontId="3" fillId="0" borderId="3" xfId="0" applyNumberFormat="1" applyFont="1" applyFill="1" applyBorder="1" applyAlignment="1">
      <alignment horizontal="center" vertical="center" wrapText="1"/>
    </xf>
    <xf numFmtId="14" fontId="28" fillId="0" borderId="3" xfId="0" applyNumberFormat="1" applyFont="1" applyFill="1" applyBorder="1" applyAlignment="1">
      <alignment horizontal="right" vertical="center" wrapText="1"/>
    </xf>
    <xf numFmtId="4" fontId="29" fillId="0" borderId="3" xfId="1" applyNumberFormat="1" applyFont="1" applyFill="1" applyBorder="1" applyAlignment="1">
      <alignment horizontal="right" vertical="center" wrapText="1"/>
    </xf>
    <xf numFmtId="0" fontId="29" fillId="3" borderId="3" xfId="0" applyNumberFormat="1" applyFont="1" applyFill="1" applyBorder="1" applyAlignment="1">
      <alignment horizontal="right" vertical="center" wrapText="1"/>
    </xf>
    <xf numFmtId="4" fontId="30" fillId="3" borderId="0" xfId="0" applyNumberFormat="1" applyFont="1" applyFill="1" applyAlignment="1">
      <alignment vertical="center" wrapText="1"/>
    </xf>
    <xf numFmtId="4" fontId="29" fillId="3" borderId="3" xfId="0" applyNumberFormat="1" applyFont="1" applyFill="1" applyBorder="1" applyAlignment="1">
      <alignment horizontal="right" vertical="center" wrapText="1"/>
    </xf>
    <xf numFmtId="4" fontId="30" fillId="3" borderId="0" xfId="0" applyNumberFormat="1" applyFont="1" applyFill="1" applyAlignment="1">
      <alignment horizontal="center" vertical="center" wrapText="1"/>
    </xf>
    <xf numFmtId="4" fontId="10" fillId="0" borderId="3" xfId="0" applyNumberFormat="1" applyFont="1" applyFill="1" applyBorder="1"/>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9" fillId="0" borderId="3" xfId="0" applyFont="1" applyFill="1" applyBorder="1" applyAlignment="1">
      <alignment vertical="top" wrapText="1"/>
    </xf>
    <xf numFmtId="0" fontId="1" fillId="0" borderId="0" xfId="0" applyFont="1" applyAlignment="1">
      <alignment wrapText="1"/>
    </xf>
    <xf numFmtId="4" fontId="32" fillId="3" borderId="0" xfId="0" applyNumberFormat="1" applyFont="1" applyFill="1" applyBorder="1" applyAlignment="1">
      <alignment horizontal="right" vertical="center"/>
    </xf>
    <xf numFmtId="14" fontId="9" fillId="0" borderId="3" xfId="0" applyNumberFormat="1" applyFont="1" applyFill="1" applyBorder="1" applyAlignment="1">
      <alignment horizontal="center" vertical="center" wrapText="1"/>
    </xf>
    <xf numFmtId="0" fontId="33" fillId="0" borderId="3" xfId="0" applyNumberFormat="1" applyFont="1" applyFill="1" applyBorder="1" applyAlignment="1">
      <alignment vertical="center" wrapText="1"/>
    </xf>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4" fontId="32" fillId="3" borderId="3" xfId="0" applyNumberFormat="1" applyFont="1" applyFill="1" applyBorder="1" applyAlignment="1">
      <alignment horizontal="right" vertical="center"/>
    </xf>
    <xf numFmtId="4" fontId="32" fillId="3" borderId="3" xfId="0" applyNumberFormat="1" applyFont="1" applyFill="1" applyBorder="1" applyAlignment="1">
      <alignment horizontal="center" vertical="center"/>
    </xf>
    <xf numFmtId="0" fontId="0" fillId="3" borderId="3" xfId="0" applyFont="1" applyFill="1" applyBorder="1"/>
    <xf numFmtId="0" fontId="3" fillId="0" borderId="3"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17" fillId="6" borderId="6" xfId="0" applyFont="1" applyFill="1" applyBorder="1" applyAlignment="1">
      <alignment vertical="center" wrapText="1"/>
    </xf>
    <xf numFmtId="0" fontId="17" fillId="6" borderId="5" xfId="0" applyFont="1" applyFill="1" applyBorder="1" applyAlignment="1">
      <alignment vertical="center" wrapText="1"/>
    </xf>
    <xf numFmtId="3" fontId="3" fillId="6" borderId="6" xfId="0" applyNumberFormat="1" applyFont="1" applyFill="1" applyBorder="1" applyAlignment="1">
      <alignment vertical="center" wrapText="1"/>
    </xf>
    <xf numFmtId="3" fontId="3" fillId="6" borderId="5" xfId="0" applyNumberFormat="1" applyFont="1" applyFill="1" applyBorder="1" applyAlignment="1">
      <alignment vertical="center" wrapText="1"/>
    </xf>
    <xf numFmtId="4" fontId="3" fillId="6" borderId="6" xfId="0" applyNumberFormat="1" applyFont="1" applyFill="1" applyBorder="1" applyAlignment="1">
      <alignment vertical="center" wrapText="1"/>
    </xf>
    <xf numFmtId="4" fontId="3" fillId="6" borderId="5" xfId="0" applyNumberFormat="1" applyFont="1" applyFill="1" applyBorder="1" applyAlignment="1">
      <alignment vertical="center" wrapText="1"/>
    </xf>
    <xf numFmtId="0" fontId="3" fillId="6" borderId="6" xfId="0" applyNumberFormat="1" applyFont="1" applyFill="1" applyBorder="1" applyAlignment="1">
      <alignment horizontal="center" vertical="center" wrapText="1"/>
    </xf>
    <xf numFmtId="0" fontId="3" fillId="6" borderId="5" xfId="0" applyNumberFormat="1" applyFont="1" applyFill="1" applyBorder="1" applyAlignment="1">
      <alignment horizontal="center" vertical="center" wrapText="1"/>
    </xf>
    <xf numFmtId="4" fontId="3" fillId="2" borderId="6" xfId="0" applyNumberFormat="1" applyFont="1" applyFill="1" applyBorder="1" applyAlignment="1">
      <alignment vertical="center" wrapText="1"/>
    </xf>
    <xf numFmtId="4" fontId="3" fillId="2" borderId="5" xfId="0" applyNumberFormat="1" applyFont="1" applyFill="1" applyBorder="1" applyAlignment="1">
      <alignment vertical="center" wrapText="1"/>
    </xf>
    <xf numFmtId="4" fontId="3" fillId="6" borderId="8" xfId="0" applyNumberFormat="1" applyFont="1" applyFill="1" applyBorder="1" applyAlignment="1">
      <alignment horizontal="center" vertical="center" wrapText="1"/>
    </xf>
    <xf numFmtId="4" fontId="3" fillId="6" borderId="13" xfId="0" applyNumberFormat="1"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3" fillId="6" borderId="17" xfId="0" applyNumberFormat="1" applyFont="1" applyFill="1" applyBorder="1" applyAlignment="1">
      <alignment horizontal="center" vertical="center" wrapText="1"/>
    </xf>
    <xf numFmtId="0" fontId="3" fillId="6" borderId="18"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19"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4" fontId="3" fillId="4" borderId="3" xfId="0" applyNumberFormat="1" applyFont="1" applyFill="1" applyBorder="1" applyAlignment="1">
      <alignment vertical="center" wrapText="1"/>
    </xf>
    <xf numFmtId="4" fontId="3" fillId="0" borderId="8"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 fontId="3" fillId="0" borderId="1" xfId="0" applyNumberFormat="1" applyFont="1" applyFill="1" applyBorder="1" applyAlignment="1">
      <alignment vertical="center" wrapText="1"/>
    </xf>
    <xf numFmtId="4" fontId="3" fillId="0" borderId="8" xfId="0" applyNumberFormat="1" applyFont="1" applyFill="1" applyBorder="1" applyAlignment="1">
      <alignment vertical="center" wrapText="1"/>
    </xf>
    <xf numFmtId="4" fontId="3" fillId="0" borderId="3" xfId="0" applyNumberFormat="1" applyFont="1" applyFill="1" applyBorder="1" applyAlignment="1">
      <alignment vertical="center" wrapText="1"/>
    </xf>
    <xf numFmtId="4" fontId="3" fillId="8" borderId="6" xfId="0" applyNumberFormat="1" applyFont="1" applyFill="1" applyBorder="1" applyAlignment="1">
      <alignment vertical="center" wrapText="1"/>
    </xf>
    <xf numFmtId="4" fontId="3" fillId="8" borderId="22"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 fontId="3" fillId="0"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4" fontId="3" fillId="2" borderId="1" xfId="0" applyNumberFormat="1" applyFont="1" applyFill="1" applyBorder="1" applyAlignment="1">
      <alignment vertical="center" wrapText="1"/>
    </xf>
    <xf numFmtId="4" fontId="3" fillId="2" borderId="3" xfId="0" applyNumberFormat="1" applyFont="1" applyFill="1" applyBorder="1" applyAlignment="1">
      <alignment vertical="center" wrapText="1"/>
    </xf>
    <xf numFmtId="0" fontId="20" fillId="3" borderId="3" xfId="0" applyNumberFormat="1" applyFont="1" applyFill="1" applyBorder="1" applyAlignment="1">
      <alignment horizontal="left" vertical="center" wrapText="1"/>
    </xf>
    <xf numFmtId="0" fontId="21" fillId="3" borderId="0" xfId="0" applyFont="1" applyFill="1" applyAlignment="1">
      <alignment horizontal="left" vertical="center" wrapText="1"/>
    </xf>
    <xf numFmtId="0" fontId="15" fillId="3" borderId="3"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0" fillId="0" borderId="0" xfId="0" applyFont="1" applyAlignment="1">
      <alignment horizontal="left" vertical="center"/>
    </xf>
    <xf numFmtId="0" fontId="20" fillId="0" borderId="3" xfId="0" applyNumberFormat="1" applyFont="1" applyFill="1" applyBorder="1" applyAlignment="1">
      <alignment horizontal="left" vertical="center" wrapText="1"/>
    </xf>
    <xf numFmtId="0" fontId="20" fillId="0" borderId="0" xfId="0" applyFont="1" applyAlignment="1">
      <alignment horizontal="left" vertical="center" wrapText="1"/>
    </xf>
    <xf numFmtId="0" fontId="0" fillId="0" borderId="3" xfId="0" applyBorder="1" applyAlignment="1">
      <alignment horizontal="left" vertical="center" wrapText="1"/>
    </xf>
    <xf numFmtId="0" fontId="20" fillId="0" borderId="3" xfId="0" applyFont="1" applyBorder="1" applyAlignment="1">
      <alignment horizontal="left" vertical="center" wrapText="1"/>
    </xf>
    <xf numFmtId="0" fontId="18"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0" fillId="0" borderId="3" xfId="0" applyNumberFormat="1" applyFont="1" applyFill="1" applyBorder="1" applyAlignment="1">
      <alignment horizontal="left" vertical="center"/>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1" fillId="0" borderId="0" xfId="0" applyFont="1" applyAlignment="1">
      <alignment horizontal="left" vertical="center" wrapText="1"/>
    </xf>
    <xf numFmtId="0" fontId="33" fillId="0" borderId="3" xfId="0" applyNumberFormat="1" applyFont="1" applyFill="1" applyBorder="1" applyAlignment="1">
      <alignment horizontal="left" vertical="center"/>
    </xf>
    <xf numFmtId="0" fontId="33" fillId="0" borderId="3" xfId="0" applyNumberFormat="1" applyFont="1" applyFill="1" applyBorder="1" applyAlignment="1">
      <alignment horizontal="left"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5" Type="http://schemas.openxmlformats.org/officeDocument/2006/relationships/revisionLog" Target="revisionLog5.xml"/><Relationship Id="rId95" Type="http://schemas.openxmlformats.org/officeDocument/2006/relationships/revisionLog" Target="revisionLog95.xml"/><Relationship Id="rId160" Type="http://schemas.openxmlformats.org/officeDocument/2006/relationships/revisionLog" Target="revisionLog160.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80" Type="http://schemas.openxmlformats.org/officeDocument/2006/relationships/revisionLog" Target="revisionLog80.xml"/><Relationship Id="rId85" Type="http://schemas.openxmlformats.org/officeDocument/2006/relationships/revisionLog" Target="revisionLog85.xml"/><Relationship Id="rId150" Type="http://schemas.openxmlformats.org/officeDocument/2006/relationships/revisionLog" Target="revisionLog150.xml"/><Relationship Id="rId155" Type="http://schemas.openxmlformats.org/officeDocument/2006/relationships/revisionLog" Target="revisionLog155.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124" Type="http://schemas.openxmlformats.org/officeDocument/2006/relationships/revisionLog" Target="revisionLog124.xml"/><Relationship Id="rId129" Type="http://schemas.openxmlformats.org/officeDocument/2006/relationships/revisionLog" Target="revisionLog129.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140" Type="http://schemas.openxmlformats.org/officeDocument/2006/relationships/revisionLog" Target="revisionLog140.xml"/><Relationship Id="rId145" Type="http://schemas.openxmlformats.org/officeDocument/2006/relationships/revisionLog" Target="revisionLog145.xml"/><Relationship Id="rId1" Type="http://schemas.openxmlformats.org/officeDocument/2006/relationships/revisionLog" Target="revisionLog1.xml"/><Relationship Id="rId6" Type="http://schemas.openxmlformats.org/officeDocument/2006/relationships/revisionLog" Target="revisionLog6.xml"/><Relationship Id="rId23" Type="http://schemas.openxmlformats.org/officeDocument/2006/relationships/revisionLog" Target="revisionLog23.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119" Type="http://schemas.openxmlformats.org/officeDocument/2006/relationships/revisionLog" Target="revisionLog119.xml"/><Relationship Id="rId44" Type="http://schemas.openxmlformats.org/officeDocument/2006/relationships/revisionLog" Target="revisionLog44.xml"/><Relationship Id="rId60" Type="http://schemas.openxmlformats.org/officeDocument/2006/relationships/revisionLog" Target="revisionLog60.xml"/><Relationship Id="rId65" Type="http://schemas.openxmlformats.org/officeDocument/2006/relationships/revisionLog" Target="revisionLog65.xml"/><Relationship Id="rId81" Type="http://schemas.openxmlformats.org/officeDocument/2006/relationships/revisionLog" Target="revisionLog81.xml"/><Relationship Id="rId86" Type="http://schemas.openxmlformats.org/officeDocument/2006/relationships/revisionLog" Target="revisionLog86.xml"/><Relationship Id="rId130" Type="http://schemas.openxmlformats.org/officeDocument/2006/relationships/revisionLog" Target="revisionLog130.xml"/><Relationship Id="rId135" Type="http://schemas.openxmlformats.org/officeDocument/2006/relationships/revisionLog" Target="revisionLog135.xml"/><Relationship Id="rId151" Type="http://schemas.openxmlformats.org/officeDocument/2006/relationships/revisionLog" Target="revisionLog151.xml"/><Relationship Id="rId156" Type="http://schemas.openxmlformats.org/officeDocument/2006/relationships/revisionLog" Target="revisionLog156.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141" Type="http://schemas.openxmlformats.org/officeDocument/2006/relationships/revisionLog" Target="revisionLog141.xml"/><Relationship Id="rId146" Type="http://schemas.openxmlformats.org/officeDocument/2006/relationships/revisionLog" Target="revisionLog146.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157" Type="http://schemas.openxmlformats.org/officeDocument/2006/relationships/revisionLog" Target="revisionLog157.xml"/><Relationship Id="rId61" Type="http://schemas.openxmlformats.org/officeDocument/2006/relationships/revisionLog" Target="revisionLog61.xml"/><Relationship Id="rId82" Type="http://schemas.openxmlformats.org/officeDocument/2006/relationships/revisionLog" Target="revisionLog82.xml"/><Relationship Id="rId152" Type="http://schemas.openxmlformats.org/officeDocument/2006/relationships/revisionLog" Target="revisionLog15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4" Type="http://schemas.openxmlformats.org/officeDocument/2006/relationships/revisionLog" Target="revisionLog4.xml"/><Relationship Id="rId9" Type="http://schemas.openxmlformats.org/officeDocument/2006/relationships/revisionLog" Target="revisionLog9.xml"/><Relationship Id="rId26" Type="http://schemas.openxmlformats.org/officeDocument/2006/relationships/revisionLog" Target="revisionLog26.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6" Type="http://schemas.openxmlformats.org/officeDocument/2006/relationships/revisionLog" Target="revisionLog16.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90" Type="http://schemas.openxmlformats.org/officeDocument/2006/relationships/revisionLog" Target="revisionLog90.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395249-C39A-470C-A9D5-4AE435C0CE8B}" diskRevisions="1" revisionId="1655" version="2">
  <header guid="{0C289F45-3B1D-491A-AA49-7ABF46A08E9A}" dateTime="2018-05-02T09:24:41" maxSheetId="2" userName="vlad.pereteanu" r:id="rId1">
    <sheetIdMap count="1">
      <sheetId val="1"/>
    </sheetIdMap>
  </header>
  <header guid="{204FC18D-92A3-4C94-B421-47549E2FC2E2}" dateTime="2018-05-02T13:27:17" maxSheetId="2" userName="maria.petre" r:id="rId2">
    <sheetIdMap count="1">
      <sheetId val="1"/>
    </sheetIdMap>
  </header>
  <header guid="{4378F841-3DE8-4FFC-A94E-E3B52F85B817}" dateTime="2018-05-02T16:22:35" maxSheetId="2" userName="veronica.baciu" r:id="rId3">
    <sheetIdMap count="1">
      <sheetId val="1"/>
    </sheetIdMap>
  </header>
  <header guid="{E75EDD33-66F0-435C-954D-EB1DED12F669}" dateTime="2018-05-03T09:32:13" maxSheetId="2" userName="mariana.moraru" r:id="rId4" minRId="5" maxRId="7">
    <sheetIdMap count="1">
      <sheetId val="1"/>
    </sheetIdMap>
  </header>
  <header guid="{45A423D7-8771-47D9-92A4-245A729C90E6}" dateTime="2018-05-03T09:37:30" maxSheetId="2" userName="mariana.moraru" r:id="rId5" minRId="10" maxRId="19">
    <sheetIdMap count="1">
      <sheetId val="1"/>
    </sheetIdMap>
  </header>
  <header guid="{B0179D87-ECC5-41B2-AAC5-5C3EABC2A42C}" dateTime="2018-05-03T09:40:48" maxSheetId="2" userName="georgiana.dobre" r:id="rId6" minRId="20">
    <sheetIdMap count="1">
      <sheetId val="1"/>
    </sheetIdMap>
  </header>
  <header guid="{00C4BE3E-130D-4135-B08D-FAF6449A8730}" dateTime="2018-05-03T09:44:18" maxSheetId="2" userName="georgiana.dobre" r:id="rId7" minRId="23" maxRId="24">
    <sheetIdMap count="1">
      <sheetId val="1"/>
    </sheetIdMap>
  </header>
  <header guid="{F6D65824-A94F-4A5A-94A3-3022A4188784}" dateTime="2018-05-03T09:44:34" maxSheetId="2" userName="georgiana.dobre" r:id="rId8" minRId="25" maxRId="26">
    <sheetIdMap count="1">
      <sheetId val="1"/>
    </sheetIdMap>
  </header>
  <header guid="{9ADD1209-E906-4D7D-A311-A6F9FA04CA69}" dateTime="2018-05-03T09:46:59" maxSheetId="2" userName="georgiana.dobre" r:id="rId9" minRId="27" maxRId="31">
    <sheetIdMap count="1">
      <sheetId val="1"/>
    </sheetIdMap>
  </header>
  <header guid="{0948CF57-502C-4F28-8915-09113D1643F7}" dateTime="2018-05-03T10:43:24" maxSheetId="2" userName="daniela.voicu" r:id="rId10" minRId="32">
    <sheetIdMap count="1">
      <sheetId val="1"/>
    </sheetIdMap>
  </header>
  <header guid="{CA20E289-2C51-4AED-AA2C-E3E65F081D8F}" dateTime="2018-05-03T10:43:41" maxSheetId="2" userName="daniela.voicu" r:id="rId11" minRId="35">
    <sheetIdMap count="1">
      <sheetId val="1"/>
    </sheetIdMap>
  </header>
  <header guid="{10F0EBAF-268F-4446-90A9-60694AC9D04E}" dateTime="2018-05-03T10:45:18" maxSheetId="2" userName="raluca.georgescu" r:id="rId12">
    <sheetIdMap count="1">
      <sheetId val="1"/>
    </sheetIdMap>
  </header>
  <header guid="{B811F260-96AE-4DB6-8E7F-32142C8272D2}" dateTime="2018-05-03T10:49:06" maxSheetId="2" userName="ovidiu.dumitrache" r:id="rId13" minRId="38" maxRId="40">
    <sheetIdMap count="1">
      <sheetId val="1"/>
    </sheetIdMap>
  </header>
  <header guid="{8C3F2E01-10B4-494D-AD98-459ECEB1AAAA}" dateTime="2018-05-03T10:51:17" maxSheetId="2" userName="georgiana.dobre" r:id="rId14">
    <sheetIdMap count="1">
      <sheetId val="1"/>
    </sheetIdMap>
  </header>
  <header guid="{11885F37-566D-4D04-A186-540D28D70AEE}" dateTime="2018-05-03T11:06:02" maxSheetId="2" userName="ovidiu.dumitrache" r:id="rId15" minRId="45" maxRId="46">
    <sheetIdMap count="1">
      <sheetId val="1"/>
    </sheetIdMap>
  </header>
  <header guid="{3E63A58C-60BD-42D6-A4F2-BE54F836E933}" dateTime="2018-05-03T11:55:22" maxSheetId="2" userName="mihaela.nicolae" r:id="rId16" minRId="47">
    <sheetIdMap count="1">
      <sheetId val="1"/>
    </sheetIdMap>
  </header>
  <header guid="{1A36D063-5872-43A8-AB25-E529FC8099C7}" dateTime="2018-05-03T11:58:13" maxSheetId="2" userName="mihaela.nicolae" r:id="rId17" minRId="50">
    <sheetIdMap count="1">
      <sheetId val="1"/>
    </sheetIdMap>
  </header>
  <header guid="{7ACFCFC1-E0FC-41CB-975F-BA8B501D36BE}" dateTime="2018-05-03T12:00:20" maxSheetId="2" userName="mihaela.nicolae" r:id="rId18" minRId="53" maxRId="54">
    <sheetIdMap count="1">
      <sheetId val="1"/>
    </sheetIdMap>
  </header>
  <header guid="{CF3B78B1-5DE2-47F0-B197-E46322E9207E}" dateTime="2018-05-03T12:10:53" maxSheetId="2" userName="mihaela.nicolae" r:id="rId19" minRId="55">
    <sheetIdMap count="1">
      <sheetId val="1"/>
    </sheetIdMap>
  </header>
  <header guid="{197FAF5D-7872-4F0C-ACAD-3DD4775A255B}" dateTime="2018-05-03T12:11:55" maxSheetId="2" userName="mihaela.nicolae" r:id="rId20" minRId="58">
    <sheetIdMap count="1">
      <sheetId val="1"/>
    </sheetIdMap>
  </header>
  <header guid="{124F5293-03AE-4BD4-943B-B04DCFF15B4D}" dateTime="2018-05-03T12:14:01" maxSheetId="2" userName="mihaela.nicolae" r:id="rId21" minRId="59" maxRId="60">
    <sheetIdMap count="1">
      <sheetId val="1"/>
    </sheetIdMap>
  </header>
  <header guid="{95C54EF5-D161-4DF5-8AF9-12A3A103E683}" dateTime="2018-05-03T12:15:09" maxSheetId="2" userName="mihaela.nicolae" r:id="rId22" minRId="63" maxRId="66">
    <sheetIdMap count="1">
      <sheetId val="1"/>
    </sheetIdMap>
  </header>
  <header guid="{135E3148-B88C-46FF-BB82-1B53154980F0}" dateTime="2018-05-03T12:16:24" maxSheetId="2" userName="mihaela.nicolae" r:id="rId23" minRId="67" maxRId="71">
    <sheetIdMap count="1">
      <sheetId val="1"/>
    </sheetIdMap>
  </header>
  <header guid="{B8A7D0A2-4E73-4838-BFD8-0C197A03641D}" dateTime="2018-05-03T13:23:27" maxSheetId="2" userName="ana.ionescu" r:id="rId24" minRId="72" maxRId="78">
    <sheetIdMap count="1">
      <sheetId val="1"/>
    </sheetIdMap>
  </header>
  <header guid="{CCC08561-A1DB-4A79-AADB-A6C0BE5A7677}" dateTime="2018-05-03T13:24:13" maxSheetId="2" userName="ana.ionescu" r:id="rId25" minRId="81" maxRId="82">
    <sheetIdMap count="1">
      <sheetId val="1"/>
    </sheetIdMap>
  </header>
  <header guid="{7143F9E0-90D1-4034-B30B-945D53F107AF}" dateTime="2018-05-03T13:24:49" maxSheetId="2" userName="ana.ionescu" r:id="rId26" minRId="83" maxRId="84">
    <sheetIdMap count="1">
      <sheetId val="1"/>
    </sheetIdMap>
  </header>
  <header guid="{0974B13C-70E3-4929-A9F4-6A6AA18E1EB5}" dateTime="2018-05-03T13:26:08" maxSheetId="2" userName="ana.ionescu" r:id="rId27" minRId="85" maxRId="88">
    <sheetIdMap count="1">
      <sheetId val="1"/>
    </sheetIdMap>
  </header>
  <header guid="{A4D907A2-66DF-4159-A211-6F7C8D8F19E8}" dateTime="2018-05-03T13:26:43" maxSheetId="2" userName="ana.ionescu" r:id="rId28" minRId="89">
    <sheetIdMap count="1">
      <sheetId val="1"/>
    </sheetIdMap>
  </header>
  <header guid="{830805B9-26ED-438C-BCD9-B8AA212BDAE5}" dateTime="2018-05-04T12:12:44" maxSheetId="2" userName="ovidiu.dumitrache" r:id="rId29" minRId="90">
    <sheetIdMap count="1">
      <sheetId val="1"/>
    </sheetIdMap>
  </header>
  <header guid="{4F9575CF-B6B7-43EE-BA7F-1C5A8CC5C346}" dateTime="2018-05-04T12:25:18" maxSheetId="2" userName="maria.petre" r:id="rId30" minRId="93" maxRId="100">
    <sheetIdMap count="1">
      <sheetId val="1"/>
    </sheetIdMap>
  </header>
  <header guid="{4D01AC1C-3A94-4BAC-889F-B3E10EEFA649}" dateTime="2018-05-04T15:11:17" maxSheetId="2" userName="cristian.airinei" r:id="rId31" minRId="103" maxRId="105">
    <sheetIdMap count="1">
      <sheetId val="1"/>
    </sheetIdMap>
  </header>
  <header guid="{A7BB1493-BF73-4B24-B467-7B4D0E51C113}" dateTime="2018-05-07T11:32:58" maxSheetId="2" userName="luminita.jipa" r:id="rId32" minRId="108" maxRId="126">
    <sheetIdMap count="1">
      <sheetId val="1"/>
    </sheetIdMap>
  </header>
  <header guid="{DC64F153-3E63-44F1-AA3E-29DC19F7DE1C}" dateTime="2018-05-07T11:56:24" maxSheetId="2" userName="luminita.jipa" r:id="rId33" minRId="129" maxRId="150">
    <sheetIdMap count="1">
      <sheetId val="1"/>
    </sheetIdMap>
  </header>
  <header guid="{D1FFABA2-C76C-4F24-8CED-52673D8F2D7C}" dateTime="2018-05-07T14:12:34" maxSheetId="2" userName="maria.petre" r:id="rId34">
    <sheetIdMap count="1">
      <sheetId val="1"/>
    </sheetIdMap>
  </header>
  <header guid="{942BD941-60BE-4260-B50B-5A33DB34AECE}" dateTime="2018-05-07T14:23:07" maxSheetId="2" userName="roxana.barbu" r:id="rId35" minRId="153" maxRId="168">
    <sheetIdMap count="1">
      <sheetId val="1"/>
    </sheetIdMap>
  </header>
  <header guid="{3BB2B6F2-4000-4926-831D-C0DFAC56C162}" dateTime="2018-05-07T17:14:13" maxSheetId="2" userName="mariana.moraru" r:id="rId36" minRId="171" maxRId="179">
    <sheetIdMap count="1">
      <sheetId val="1"/>
    </sheetIdMap>
  </header>
  <header guid="{C2430DF8-57CD-4D67-A1D4-8FB66D9EFE10}" dateTime="2018-05-08T10:48:30" maxSheetId="2" userName="mariana.moraru" r:id="rId37" minRId="182" maxRId="202">
    <sheetIdMap count="1">
      <sheetId val="1"/>
    </sheetIdMap>
  </header>
  <header guid="{F8162E4A-BA51-41B4-9D04-73549787AA2F}" dateTime="2018-05-08T14:01:02" maxSheetId="2" userName="maria.petre" r:id="rId38">
    <sheetIdMap count="1">
      <sheetId val="1"/>
    </sheetIdMap>
  </header>
  <header guid="{C9503AC4-902F-40BB-9F15-073D66835590}" dateTime="2018-05-08T17:53:27" maxSheetId="2" userName="mihaela.nicolae" r:id="rId39" minRId="207" maxRId="214">
    <sheetIdMap count="1">
      <sheetId val="1"/>
    </sheetIdMap>
  </header>
  <header guid="{371FD992-126F-46CB-8EC1-FEDB69A55FB6}" dateTime="2018-05-08T17:56:16" maxSheetId="2" userName="mihaela.nicolae" r:id="rId40" minRId="217" maxRId="224">
    <sheetIdMap count="1">
      <sheetId val="1"/>
    </sheetIdMap>
  </header>
  <header guid="{EFE52E6F-3F4A-41CB-8707-E999B95787FE}" dateTime="2018-05-08T17:58:53" maxSheetId="2" userName="mihaela.nicolae" r:id="rId41" minRId="227">
    <sheetIdMap count="1">
      <sheetId val="1"/>
    </sheetIdMap>
  </header>
  <header guid="{3816002E-E993-4896-83BE-2E1ABCCF77AF}" dateTime="2018-05-08T18:00:29" maxSheetId="2" userName="mihaela.nicolae" r:id="rId42" minRId="228">
    <sheetIdMap count="1">
      <sheetId val="1"/>
    </sheetIdMap>
  </header>
  <header guid="{F4EB155B-ECCB-4656-B92B-7A9EB816FB3C}" dateTime="2018-05-08T18:10:28" maxSheetId="2" userName="mihaela.nicolae" r:id="rId43" minRId="229" maxRId="242">
    <sheetIdMap count="1">
      <sheetId val="1"/>
    </sheetIdMap>
  </header>
  <header guid="{84756D2F-7F77-4C23-B4FF-6DA811BD715C}" dateTime="2018-05-08T18:11:58" maxSheetId="2" userName="mihaela.nicolae" r:id="rId44">
    <sheetIdMap count="1">
      <sheetId val="1"/>
    </sheetIdMap>
  </header>
  <header guid="{6F4CC738-3757-44AF-AEE1-D12DC60E2711}" dateTime="2018-05-09T09:24:59" maxSheetId="2" userName="maria.petre" r:id="rId45" minRId="247" maxRId="251">
    <sheetIdMap count="1">
      <sheetId val="1"/>
    </sheetIdMap>
  </header>
  <header guid="{F3A0031B-68DC-45B4-8D03-F5B7A2F20826}" dateTime="2018-05-09T09:39:52" maxSheetId="2" userName="roxana.barbu" r:id="rId46" minRId="254" maxRId="278">
    <sheetIdMap count="1">
      <sheetId val="1"/>
    </sheetIdMap>
  </header>
  <header guid="{E8FFD398-317B-40CE-AE0E-5BFE9D203124}" dateTime="2018-05-09T09:43:04" maxSheetId="2" userName="roxana.barbu" r:id="rId47" minRId="281" maxRId="287">
    <sheetIdMap count="1">
      <sheetId val="1"/>
    </sheetIdMap>
  </header>
  <header guid="{7BAC1E4F-F131-4E87-BE41-4960329101AB}" dateTime="2018-05-09T17:01:10" maxSheetId="2" userName="maria.petre" r:id="rId48" minRId="288" maxRId="385">
    <sheetIdMap count="1">
      <sheetId val="1"/>
    </sheetIdMap>
  </header>
  <header guid="{BB98A8F0-7DA6-4D03-A2FB-B87243AC47B0}" dateTime="2018-05-09T17:02:00" maxSheetId="2" userName="maria.petre" r:id="rId49">
    <sheetIdMap count="1">
      <sheetId val="1"/>
    </sheetIdMap>
  </header>
  <header guid="{42C5E4D7-6D3F-48AA-A2EB-83A64A54C838}" dateTime="2018-05-09T17:22:55" maxSheetId="2" userName="maria.petre" r:id="rId50">
    <sheetIdMap count="1">
      <sheetId val="1"/>
    </sheetIdMap>
  </header>
  <header guid="{77488065-1EB1-4537-ABB2-B35E3C71C229}" dateTime="2018-05-09T17:32:43" maxSheetId="2" userName="maria.petre" r:id="rId51">
    <sheetIdMap count="1">
      <sheetId val="1"/>
    </sheetIdMap>
  </header>
  <header guid="{CFF0BBA0-B653-4785-9460-2482144FB74E}" dateTime="2018-05-09T17:35:47" maxSheetId="2" userName="maria.petre" r:id="rId52" minRId="392">
    <sheetIdMap count="1">
      <sheetId val="1"/>
    </sheetIdMap>
  </header>
  <header guid="{AF0682FC-ECC4-44E3-919F-19F9FA31B716}" dateTime="2018-05-09T17:46:01" maxSheetId="2" userName="ana.ionescu" r:id="rId53" minRId="395" maxRId="432">
    <sheetIdMap count="1">
      <sheetId val="1"/>
    </sheetIdMap>
  </header>
  <header guid="{0A04BDD5-0635-47EA-8E0D-EB9F76EBD249}" dateTime="2018-05-09T17:47:18" maxSheetId="2" userName="ana.ionescu" r:id="rId54" minRId="435">
    <sheetIdMap count="1">
      <sheetId val="1"/>
    </sheetIdMap>
  </header>
  <header guid="{C5790153-197A-4567-892C-B9A5A5443FC0}" dateTime="2018-05-09T17:50:29" maxSheetId="2" userName="ana.ionescu" r:id="rId55" minRId="436" maxRId="439">
    <sheetIdMap count="1">
      <sheetId val="1"/>
    </sheetIdMap>
  </header>
  <header guid="{6C43449A-A0BD-4A80-A6D7-695A695E6139}" dateTime="2018-05-09T17:50:49" maxSheetId="2" userName="ana.ionescu" r:id="rId56" minRId="440">
    <sheetIdMap count="1">
      <sheetId val="1"/>
    </sheetIdMap>
  </header>
  <header guid="{789E657D-93F8-47A6-8FA6-60C3F5781B99}" dateTime="2018-05-09T17:53:25" maxSheetId="2" userName="ana.ionescu" r:id="rId57" minRId="441">
    <sheetIdMap count="1">
      <sheetId val="1"/>
    </sheetIdMap>
  </header>
  <header guid="{0DE9861B-E6A1-4803-B4C9-8E16388CB562}" dateTime="2018-05-09T17:54:28" maxSheetId="2" userName="ana.ionescu" r:id="rId58" minRId="442">
    <sheetIdMap count="1">
      <sheetId val="1"/>
    </sheetIdMap>
  </header>
  <header guid="{B9698463-0418-4F47-9314-29D79BB8492A}" dateTime="2018-05-10T08:41:15" maxSheetId="2" userName="ovidiu.dumitrache" r:id="rId59" minRId="445" maxRId="446">
    <sheetIdMap count="1">
      <sheetId val="1"/>
    </sheetIdMap>
  </header>
  <header guid="{5AF7792C-0010-4BB2-9651-025002C0A687}" dateTime="2018-05-10T09:01:57" maxSheetId="2" userName="georgiana.dobre" r:id="rId60" minRId="449">
    <sheetIdMap count="1">
      <sheetId val="1"/>
    </sheetIdMap>
  </header>
  <header guid="{E18F8E2E-9A74-45C3-A118-DE92DA263050}" dateTime="2018-05-10T09:09:51" maxSheetId="2" userName="georgiana.dobre" r:id="rId61" minRId="452" maxRId="453">
    <sheetIdMap count="1">
      <sheetId val="1"/>
    </sheetIdMap>
  </header>
  <header guid="{55100CBF-4C14-487B-82C3-690C66E2BA02}" dateTime="2018-05-10T09:12:22" maxSheetId="2" userName="mariana.moraru" r:id="rId62" minRId="454" maxRId="480">
    <sheetIdMap count="1">
      <sheetId val="1"/>
    </sheetIdMap>
  </header>
  <header guid="{97128A09-975B-444E-9084-DAA4E6281D68}" dateTime="2018-05-10T09:16:35" maxSheetId="2" userName="georgiana.dobre" r:id="rId63">
    <sheetIdMap count="1">
      <sheetId val="1"/>
    </sheetIdMap>
  </header>
  <header guid="{B27EEEF3-7988-4AB8-9A8A-57DE87D3FF5F}" dateTime="2018-05-10T09:13:16" maxSheetId="2" userName="veronica.baciu" r:id="rId64" minRId="485">
    <sheetIdMap count="1">
      <sheetId val="1"/>
    </sheetIdMap>
  </header>
  <header guid="{331AA977-EA3A-4F6A-ABC7-2B4CE98D1CCC}" dateTime="2018-05-10T09:17:04" maxSheetId="2" userName="ana.ionescu" r:id="rId65">
    <sheetIdMap count="1">
      <sheetId val="1"/>
    </sheetIdMap>
  </header>
  <header guid="{87E1F306-DA97-4AFE-8D1D-4A6C3DAF7279}" dateTime="2018-05-10T09:17:57" maxSheetId="2" userName="maria.petre" r:id="rId66" minRId="490">
    <sheetIdMap count="1">
      <sheetId val="1"/>
    </sheetIdMap>
  </header>
  <header guid="{147E1A86-E6AE-436E-86ED-1911D3FB8D1D}" dateTime="2018-05-10T09:20:28" maxSheetId="2" userName="maria.petre" r:id="rId67" minRId="493">
    <sheetIdMap count="1">
      <sheetId val="1"/>
    </sheetIdMap>
  </header>
  <header guid="{FC604FAC-005E-426F-A170-CAADBE479B4E}" dateTime="2018-05-10T09:24:14" maxSheetId="2" userName="mihaela.nicolae" r:id="rId68" minRId="494">
    <sheetIdMap count="1">
      <sheetId val="1"/>
    </sheetIdMap>
  </header>
  <header guid="{50B2ADF0-5131-417E-870A-CC0537B14A87}" dateTime="2018-05-10T09:25:57" maxSheetId="2" userName="veronica.baciu" r:id="rId69" minRId="497">
    <sheetIdMap count="1">
      <sheetId val="1"/>
    </sheetIdMap>
  </header>
  <header guid="{198C3672-7F9C-4B56-8DCA-9C63DEE1799A}" dateTime="2018-05-10T09:27:14" maxSheetId="2" userName="veronica.baciu" r:id="rId70" minRId="498" maxRId="504">
    <sheetIdMap count="1">
      <sheetId val="1"/>
    </sheetIdMap>
  </header>
  <header guid="{A22A7E79-A0EE-4DB1-A30E-BFB74552BD5C}" dateTime="2018-05-10T09:29:05" maxSheetId="2" userName="cristian.airinei" r:id="rId71" minRId="505">
    <sheetIdMap count="1">
      <sheetId val="1"/>
    </sheetIdMap>
  </header>
  <header guid="{54FAB43B-A75F-4DD0-A148-B888F29E3152}" dateTime="2018-05-10T09:31:00" maxSheetId="2" userName="roxana.barbu" r:id="rId72" minRId="508" maxRId="512">
    <sheetIdMap count="1">
      <sheetId val="1"/>
    </sheetIdMap>
  </header>
  <header guid="{C5365C43-FBDF-485E-82C4-AC1C1476739B}" dateTime="2018-05-10T09:33:37" maxSheetId="2" userName="veronica.baciu" r:id="rId73" minRId="515" maxRId="518">
    <sheetIdMap count="1">
      <sheetId val="1"/>
    </sheetIdMap>
  </header>
  <header guid="{68C13E42-D523-4459-BF46-5E80274F16E7}" dateTime="2018-05-10T11:54:36" maxSheetId="2" userName="corina.pelmus" r:id="rId74" minRId="519" maxRId="520">
    <sheetIdMap count="1">
      <sheetId val="1"/>
    </sheetIdMap>
  </header>
  <header guid="{7D57DF14-1B97-4F2D-B17F-43DFDD9BD766}" dateTime="2018-05-10T11:54:49" maxSheetId="2" userName="corina.pelmus" r:id="rId75" minRId="523" maxRId="540">
    <sheetIdMap count="1">
      <sheetId val="1"/>
    </sheetIdMap>
  </header>
  <header guid="{B5F431E4-A3C7-4F6C-904E-9E03B3962250}" dateTime="2018-05-10T12:02:21" maxSheetId="2" userName="corina.pelmus" r:id="rId76" minRId="541" maxRId="544">
    <sheetIdMap count="1">
      <sheetId val="1"/>
    </sheetIdMap>
  </header>
  <header guid="{5B7571AB-F538-4E14-B3F0-8A2C3CE8FA49}" dateTime="2018-05-10T12:08:04" maxSheetId="2" userName="maria.petre" r:id="rId77" minRId="545" maxRId="549">
    <sheetIdMap count="1">
      <sheetId val="1"/>
    </sheetIdMap>
  </header>
  <header guid="{84F21864-5A2B-4A2C-986E-94300D63ABAB}" dateTime="2018-05-10T12:15:00" maxSheetId="2" userName="veronica.baciu" r:id="rId78" minRId="552" maxRId="556">
    <sheetIdMap count="1">
      <sheetId val="1"/>
    </sheetIdMap>
  </header>
  <header guid="{205D0ACD-FADB-4232-B4D7-12A03F71B8B2}" dateTime="2018-05-10T12:17:10" maxSheetId="2" userName="maria.petre" r:id="rId79" minRId="559" maxRId="579">
    <sheetIdMap count="1">
      <sheetId val="1"/>
    </sheetIdMap>
  </header>
  <header guid="{D0BE88C3-C461-461A-9513-8AAB0437E4FF}" dateTime="2018-05-10T12:16:43" maxSheetId="2" userName="veronica.baciu" r:id="rId80" minRId="580">
    <sheetIdMap count="1">
      <sheetId val="1"/>
    </sheetIdMap>
  </header>
  <header guid="{8E70AC61-13A2-4932-AA8C-03D3807650EB}" dateTime="2018-05-10T12:18:37" maxSheetId="2" userName="maria.petre" r:id="rId81" minRId="581">
    <sheetIdMap count="1">
      <sheetId val="1"/>
    </sheetIdMap>
  </header>
  <header guid="{741A56FD-E32D-4290-B6B0-253FF9130B8C}" dateTime="2018-05-11T13:26:34" maxSheetId="2" userName="maria.petre" r:id="rId82">
    <sheetIdMap count="1">
      <sheetId val="1"/>
    </sheetIdMap>
  </header>
  <header guid="{87823606-0044-41AF-91AF-6CF41D2D815C}" dateTime="2018-05-14T13:01:32" maxSheetId="2" userName="maria.petre" r:id="rId83" minRId="584">
    <sheetIdMap count="1">
      <sheetId val="1"/>
    </sheetIdMap>
  </header>
  <header guid="{939A2347-8557-4DEB-8E6D-0BC2151EA83C}" dateTime="2018-05-14T13:02:08" maxSheetId="2" userName="maria.petre" r:id="rId84" minRId="587">
    <sheetIdMap count="1">
      <sheetId val="1"/>
    </sheetIdMap>
  </header>
  <header guid="{477E7F58-E5AB-443E-B4D9-63DFAC451F2A}" dateTime="2018-05-14T13:04:31" maxSheetId="2" userName="maria.petre" r:id="rId85" minRId="588">
    <sheetIdMap count="1">
      <sheetId val="1"/>
    </sheetIdMap>
  </header>
  <header guid="{6A9382C0-FA05-4D17-BAFA-D2FF2B900E47}" dateTime="2018-05-14T13:07:02" maxSheetId="2" userName="maria.petre" r:id="rId86" minRId="589" maxRId="590">
    <sheetIdMap count="1">
      <sheetId val="1"/>
    </sheetIdMap>
  </header>
  <header guid="{592AD48E-6C8D-43C7-9C36-1B15574EDB52}" dateTime="2018-05-14T13:07:27" maxSheetId="2" userName="maria.petre" r:id="rId87" minRId="591" maxRId="592">
    <sheetIdMap count="1">
      <sheetId val="1"/>
    </sheetIdMap>
  </header>
  <header guid="{D84A381E-8759-4CEF-A8EC-0DF891D48CBD}" dateTime="2018-05-14T13:08:27" maxSheetId="2" userName="maria.petre" r:id="rId88" minRId="593">
    <sheetIdMap count="1">
      <sheetId val="1"/>
    </sheetIdMap>
  </header>
  <header guid="{8004FE90-77AC-4E37-BA26-329DB1B2172C}" dateTime="2018-05-14T13:09:43" maxSheetId="2" userName="maria.petre" r:id="rId89" minRId="594">
    <sheetIdMap count="1">
      <sheetId val="1"/>
    </sheetIdMap>
  </header>
  <header guid="{D6D4F096-ABD8-4906-B7B4-C3BE7FC24A5F}" dateTime="2018-05-14T13:12:46" maxSheetId="2" userName="maria.petre" r:id="rId90" minRId="595" maxRId="597">
    <sheetIdMap count="1">
      <sheetId val="1"/>
    </sheetIdMap>
  </header>
  <header guid="{C482179D-1D0A-42E3-A52C-4E510AA4F66E}" dateTime="2018-05-14T13:13:06" maxSheetId="2" userName="maria.petre" r:id="rId91" minRId="598">
    <sheetIdMap count="1">
      <sheetId val="1"/>
    </sheetIdMap>
  </header>
  <header guid="{B0BA47F5-94A1-4B94-BCE3-F34889B26715}" dateTime="2018-05-14T13:13:24" maxSheetId="2" userName="maria.petre" r:id="rId92" minRId="599">
    <sheetIdMap count="1">
      <sheetId val="1"/>
    </sheetIdMap>
  </header>
  <header guid="{6C4D3C44-D828-48A7-85B8-27434CDE0A80}" dateTime="2018-05-14T13:13:51" maxSheetId="2" userName="maria.petre" r:id="rId93" minRId="600">
    <sheetIdMap count="1">
      <sheetId val="1"/>
    </sheetIdMap>
  </header>
  <header guid="{C393C991-D106-4622-BA8D-901615E0981A}" dateTime="2018-05-14T13:14:09" maxSheetId="2" userName="maria.petre" r:id="rId94" minRId="601">
    <sheetIdMap count="1">
      <sheetId val="1"/>
    </sheetIdMap>
  </header>
  <header guid="{AB39B414-1A3B-4D9B-9334-E01723B2EB98}" dateTime="2018-05-14T13:14:55" maxSheetId="2" userName="maria.petre" r:id="rId95" minRId="602">
    <sheetIdMap count="1">
      <sheetId val="1"/>
    </sheetIdMap>
  </header>
  <header guid="{DC3DD44D-D147-4173-B067-B80CC94785B0}" dateTime="2018-05-14T13:15:59" maxSheetId="2" userName="maria.petre" r:id="rId96" minRId="603">
    <sheetIdMap count="1">
      <sheetId val="1"/>
    </sheetIdMap>
  </header>
  <header guid="{1B2D61F3-E114-4027-99A1-3C199DF6DC9D}" dateTime="2018-05-14T13:17:02" maxSheetId="2" userName="maria.petre" r:id="rId97" minRId="604" maxRId="605">
    <sheetIdMap count="1">
      <sheetId val="1"/>
    </sheetIdMap>
  </header>
  <header guid="{91C155C9-F299-4AFF-9F65-8975498ED3A7}" dateTime="2018-05-14T13:19:41" maxSheetId="2" userName="maria.petre" r:id="rId98" minRId="606" maxRId="607">
    <sheetIdMap count="1">
      <sheetId val="1"/>
    </sheetIdMap>
  </header>
  <header guid="{E4D3385E-95F5-4403-8EE3-4B2497C27C29}" dateTime="2018-05-14T13:52:25" maxSheetId="2" userName="cristian.airinei" r:id="rId99" minRId="608" maxRId="637">
    <sheetIdMap count="1">
      <sheetId val="1"/>
    </sheetIdMap>
  </header>
  <header guid="{8D30D5E5-C410-4FCA-AFBB-46639702D0C3}" dateTime="2018-05-15T15:32:41" maxSheetId="2" userName="ana.ionescu" r:id="rId100" minRId="640" maxRId="677">
    <sheetIdMap count="1">
      <sheetId val="1"/>
    </sheetIdMap>
  </header>
  <header guid="{3FEB7CBB-05BF-4ED7-9FAF-A78DC2C91E52}" dateTime="2018-05-15T15:33:33" maxSheetId="2" userName="ana.ionescu" r:id="rId101" minRId="680" maxRId="681">
    <sheetIdMap count="1">
      <sheetId val="1"/>
    </sheetIdMap>
  </header>
  <header guid="{229DA78C-A779-474E-8EFA-34A0C9C85F3C}" dateTime="2018-05-15T15:33:38" maxSheetId="2" userName="ana.ionescu" r:id="rId102">
    <sheetIdMap count="1">
      <sheetId val="1"/>
    </sheetIdMap>
  </header>
  <header guid="{EDFB0232-A85B-4195-BAB7-7F4D015E8F99}" dateTime="2018-05-15T15:41:05" maxSheetId="2" userName="ana.ionescu" r:id="rId103" minRId="682" maxRId="687">
    <sheetIdMap count="1">
      <sheetId val="1"/>
    </sheetIdMap>
  </header>
  <header guid="{FC5718AB-138A-4DEC-98AF-ADEB4F25C2A0}" dateTime="2018-05-15T15:41:37" maxSheetId="2" userName="ana.ionescu" r:id="rId104">
    <sheetIdMap count="1">
      <sheetId val="1"/>
    </sheetIdMap>
  </header>
  <header guid="{1E726E48-54A5-4B1A-A9C8-F1FB082907F8}" dateTime="2018-05-15T15:46:11" maxSheetId="2" userName="ana.ionescu" r:id="rId105" minRId="688">
    <sheetIdMap count="1">
      <sheetId val="1"/>
    </sheetIdMap>
  </header>
  <header guid="{7EDF04A9-5FF6-44D1-BF36-5B3547CDABE8}" dateTime="2018-05-15T15:47:18" maxSheetId="2" userName="ana.ionescu" r:id="rId106" minRId="689">
    <sheetIdMap count="1">
      <sheetId val="1"/>
    </sheetIdMap>
  </header>
  <header guid="{7ED1150A-C3E7-4C47-923A-47EE78E9BE62}" dateTime="2018-05-15T15:49:16" maxSheetId="2" userName="ana.ionescu" r:id="rId107" minRId="690">
    <sheetIdMap count="1">
      <sheetId val="1"/>
    </sheetIdMap>
  </header>
  <header guid="{537F2C9B-75B3-499E-92BB-4F5B58F782E3}" dateTime="2018-05-18T11:20:04" maxSheetId="2" userName="ana.ionescu" r:id="rId108" minRId="691" maxRId="697">
    <sheetIdMap count="1">
      <sheetId val="1"/>
    </sheetIdMap>
  </header>
  <header guid="{B739C5C0-96A2-46BA-94FF-63AC9423A83A}" dateTime="2018-05-18T12:17:52" maxSheetId="2" userName="maria.petre" r:id="rId109" minRId="700">
    <sheetIdMap count="1">
      <sheetId val="1"/>
    </sheetIdMap>
  </header>
  <header guid="{192E8FDB-9FBA-469A-822A-41DFF8147B74}" dateTime="2018-05-18T13:37:11" maxSheetId="2" userName="maria.petre" r:id="rId110" minRId="703" maxRId="704">
    <sheetIdMap count="1">
      <sheetId val="1"/>
    </sheetIdMap>
  </header>
  <header guid="{85D0D558-B23B-4C3D-9B2D-AB07D2DBAEF6}" dateTime="2018-05-18T13:58:46" maxSheetId="2" userName="maria.petre" r:id="rId111">
    <sheetIdMap count="1">
      <sheetId val="1"/>
    </sheetIdMap>
  </header>
  <header guid="{B5A346D3-336B-4F4F-B9C8-E2C5B6D557E9}" dateTime="2018-05-18T14:01:05" maxSheetId="2" userName="maria.petre" r:id="rId112" minRId="709" maxRId="774">
    <sheetIdMap count="1">
      <sheetId val="1"/>
    </sheetIdMap>
  </header>
  <header guid="{AE598296-932D-449B-BDE3-35F6BA6FD5E9}" dateTime="2018-05-18T15:01:57" maxSheetId="2" userName="ana.ionescu" r:id="rId113" minRId="775" maxRId="806">
    <sheetIdMap count="1">
      <sheetId val="1"/>
    </sheetIdMap>
  </header>
  <header guid="{2AF4D187-B263-4E65-B83F-D5B452FE00E0}" dateTime="2018-05-18T15:22:32" maxSheetId="2" userName="ana.ionescu" r:id="rId114" minRId="809" maxRId="811">
    <sheetIdMap count="1">
      <sheetId val="1"/>
    </sheetIdMap>
  </header>
  <header guid="{DFA9A07F-B7DB-4637-A091-8892D5CC6936}" dateTime="2018-05-18T15:27:19" maxSheetId="2" userName="ana.ionescu" r:id="rId115" minRId="812">
    <sheetIdMap count="1">
      <sheetId val="1"/>
    </sheetIdMap>
  </header>
  <header guid="{28EDF0EF-90C0-41D3-AB62-0B9705589351}" dateTime="2018-05-18T15:29:21" maxSheetId="2" userName="ana.ionescu" r:id="rId116" minRId="813">
    <sheetIdMap count="1">
      <sheetId val="1"/>
    </sheetIdMap>
  </header>
  <header guid="{11CEE06F-62D3-4A0A-843D-8636B96B5E3D}" dateTime="2018-05-18T15:29:31" maxSheetId="2" userName="ana.ionescu" r:id="rId117" minRId="814" maxRId="820">
    <sheetIdMap count="1">
      <sheetId val="1"/>
    </sheetIdMap>
  </header>
  <header guid="{D9BAACD6-04F0-468B-9A92-F78E3F7D122B}" dateTime="2018-05-21T11:28:16" maxSheetId="2" userName="georgiana.dobre" r:id="rId118" minRId="821" maxRId="845">
    <sheetIdMap count="1">
      <sheetId val="1"/>
    </sheetIdMap>
  </header>
  <header guid="{F47ABD56-902E-4FD3-8FBB-EBE3E4D81065}" dateTime="2018-05-21T11:28:43" maxSheetId="2" userName="georgiana.dobre" r:id="rId119">
    <sheetIdMap count="1">
      <sheetId val="1"/>
    </sheetIdMap>
  </header>
  <header guid="{20DFE4CE-5B54-4346-A560-0D0E544B28E9}" dateTime="2018-05-23T15:28:18" maxSheetId="2" userName="veronica.baciu" r:id="rId120" minRId="848" maxRId="868">
    <sheetIdMap count="1">
      <sheetId val="1"/>
    </sheetIdMap>
  </header>
  <header guid="{C841B47F-6EB5-4BE0-BC60-5D4C5F8F22C6}" dateTime="2018-05-23T15:32:56" maxSheetId="2" userName="veronica.baciu" r:id="rId121" minRId="871" maxRId="879">
    <sheetIdMap count="1">
      <sheetId val="1"/>
    </sheetIdMap>
  </header>
  <header guid="{2304EFF7-3CFA-4FD2-8AF6-2BCEFAF95822}" dateTime="2018-05-23T15:46:24" maxSheetId="2" userName="veronica.baciu" r:id="rId122" minRId="880" maxRId="896">
    <sheetIdMap count="1">
      <sheetId val="1"/>
    </sheetIdMap>
  </header>
  <header guid="{91254EFA-3CCC-42C7-9A85-08599B3185C2}" dateTime="2018-05-23T15:46:56" maxSheetId="2" userName="veronica.baciu" r:id="rId123">
    <sheetIdMap count="1">
      <sheetId val="1"/>
    </sheetIdMap>
  </header>
  <header guid="{9A8C872C-3F59-4DCA-8C64-FCAC396D5959}" dateTime="2018-05-24T12:50:46" maxSheetId="2" userName="maria.petre" r:id="rId124" minRId="897" maxRId="898">
    <sheetIdMap count="1">
      <sheetId val="1"/>
    </sheetIdMap>
  </header>
  <header guid="{4230B460-2BA0-4D27-BD3D-B509076B8906}" dateTime="2018-05-24T14:09:28" maxSheetId="2" userName="veronica.baciu" r:id="rId125" minRId="901" maxRId="910">
    <sheetIdMap count="1">
      <sheetId val="1"/>
    </sheetIdMap>
  </header>
  <header guid="{6E58DD72-B6E1-4753-BE72-E36EDE05E601}" dateTime="2018-05-24T14:09:41" maxSheetId="2" userName="veronica.baciu" r:id="rId126" minRId="913">
    <sheetIdMap count="1">
      <sheetId val="1"/>
    </sheetIdMap>
  </header>
  <header guid="{49BF23E8-0755-4483-868F-D388C66890B2}" dateTime="2018-05-24T14:12:13" maxSheetId="2" userName="veronica.baciu" r:id="rId127" minRId="914" maxRId="919">
    <sheetIdMap count="1">
      <sheetId val="1"/>
    </sheetIdMap>
  </header>
  <header guid="{0907C928-FBF2-4594-B0E8-F70E06E7C5B4}" dateTime="2018-05-24T14:13:17" maxSheetId="2" userName="veronica.baciu" r:id="rId128" minRId="920">
    <sheetIdMap count="1">
      <sheetId val="1"/>
    </sheetIdMap>
  </header>
  <header guid="{A5E5B050-C9FD-47E4-AF02-B8AA0EF1BC7B}" dateTime="2018-05-24T14:15:50" maxSheetId="2" userName="veronica.baciu" r:id="rId129">
    <sheetIdMap count="1">
      <sheetId val="1"/>
    </sheetIdMap>
  </header>
  <header guid="{0EF18338-4BB0-41B4-BC5C-4FA7B2BF445F}" dateTime="2018-05-24T14:18:56" maxSheetId="2" userName="maria.petre" r:id="rId130">
    <sheetIdMap count="1">
      <sheetId val="1"/>
    </sheetIdMap>
  </header>
  <header guid="{CEE4A49F-5880-4CCE-BBF8-741ED4141B2E}" dateTime="2018-05-24T14:24:02" maxSheetId="2" userName="maria.petre" r:id="rId131">
    <sheetIdMap count="1">
      <sheetId val="1"/>
    </sheetIdMap>
  </header>
  <header guid="{23E160D8-0251-4AE8-A4F2-02DC943D5BBB}" dateTime="2018-05-24T14:26:44" maxSheetId="2" userName="daniela.voicu" r:id="rId132" minRId="929" maxRId="932">
    <sheetIdMap count="1">
      <sheetId val="1"/>
    </sheetIdMap>
  </header>
  <header guid="{83E5B31F-8C46-498E-B1E9-D321269AC0D3}" dateTime="2018-05-24T14:29:18" maxSheetId="2" userName="daniela.voicu" r:id="rId133" minRId="935" maxRId="936">
    <sheetIdMap count="1">
      <sheetId val="1"/>
    </sheetIdMap>
  </header>
  <header guid="{D416AEAB-0422-41AF-9100-9D8CC96963A8}" dateTime="2018-05-24T14:32:16" maxSheetId="2" userName="daniela.voicu" r:id="rId134" minRId="939">
    <sheetIdMap count="1">
      <sheetId val="1"/>
    </sheetIdMap>
  </header>
  <header guid="{4589480A-F0D3-452F-9A45-82A54FB6A238}" dateTime="2018-05-24T14:39:47" maxSheetId="2" userName="daniela.voicu" r:id="rId135" minRId="940">
    <sheetIdMap count="1">
      <sheetId val="1"/>
    </sheetIdMap>
  </header>
  <header guid="{528374CF-5C74-4C8E-AA26-F765138B3A5C}" dateTime="2018-05-24T14:41:42" maxSheetId="2" userName="daniela.voicu" r:id="rId136" minRId="941">
    <sheetIdMap count="1">
      <sheetId val="1"/>
    </sheetIdMap>
  </header>
  <header guid="{0AA20891-2BEC-4CE6-9CB0-58373065544E}" dateTime="2018-05-24T15:06:29" maxSheetId="2" userName="daniela.voicu" r:id="rId137" minRId="942" maxRId="954">
    <sheetIdMap count="1">
      <sheetId val="1"/>
    </sheetIdMap>
  </header>
  <header guid="{75C736E3-AD11-4A1A-B117-B330CB647128}" dateTime="2018-05-24T15:13:01" maxSheetId="2" userName="daniela.voicu" r:id="rId138" minRId="955" maxRId="962">
    <sheetIdMap count="1">
      <sheetId val="1"/>
    </sheetIdMap>
  </header>
  <header guid="{C3E3FB3F-24D0-4D07-AA07-6EAF11AD7AA9}" dateTime="2018-05-24T15:16:32" maxSheetId="2" userName="veronica.baciu" r:id="rId139" minRId="963" maxRId="980">
    <sheetIdMap count="1">
      <sheetId val="1"/>
    </sheetIdMap>
  </header>
  <header guid="{27B8CEAF-2417-4DCF-A2FE-3AF35267CAEC}" dateTime="2018-05-24T16:30:20" maxSheetId="2" userName="mariana.moraru" r:id="rId140" minRId="983" maxRId="1004">
    <sheetIdMap count="1">
      <sheetId val="1"/>
    </sheetIdMap>
  </header>
  <header guid="{BDAFEC60-A234-49EC-BE36-EBC96F9F3C9C}" dateTime="2018-05-24T16:47:33" maxSheetId="2" userName="georgiana.dobre" r:id="rId141" minRId="1007" maxRId="1022">
    <sheetIdMap count="1">
      <sheetId val="1"/>
    </sheetIdMap>
  </header>
  <header guid="{4143D936-0BBE-4A0A-9568-45D2561212A8}" dateTime="2018-05-24T16:53:50" maxSheetId="2" userName="georgiana.dobre" r:id="rId142" minRId="1025" maxRId="1037">
    <sheetIdMap count="1">
      <sheetId val="1"/>
    </sheetIdMap>
  </header>
  <header guid="{9F9B2E4D-E8B6-4D18-9E36-E3F2E4DA430F}" dateTime="2018-05-24T16:54:10" maxSheetId="2" userName="georgiana.dobre" r:id="rId143" minRId="1040">
    <sheetIdMap count="1">
      <sheetId val="1"/>
    </sheetIdMap>
  </header>
  <header guid="{1BFC77F2-FF48-43DC-95EB-7C5DF49728F8}" dateTime="2018-05-24T17:02:32" maxSheetId="2" userName="georgiana.dobre" r:id="rId144">
    <sheetIdMap count="1">
      <sheetId val="1"/>
    </sheetIdMap>
  </header>
  <header guid="{3E254E6A-F532-4DB9-84EA-89E439DCFABE}" dateTime="2018-05-25T10:01:09" maxSheetId="2" userName="roxana.barbu" r:id="rId145">
    <sheetIdMap count="1">
      <sheetId val="1"/>
    </sheetIdMap>
  </header>
  <header guid="{2E569D61-889B-4F0A-8FB1-4A51C9E81D65}" dateTime="2018-05-25T10:05:36" maxSheetId="2" userName="roxana.barbu" r:id="rId146" minRId="1045" maxRId="1059">
    <sheetIdMap count="1">
      <sheetId val="1"/>
    </sheetIdMap>
  </header>
  <header guid="{00DDE355-5D44-43E8-BC88-05106E4C885E}" dateTime="2018-05-25T10:09:39" maxSheetId="2" userName="roxana.barbu" r:id="rId147" minRId="1062" maxRId="1065">
    <sheetIdMap count="1">
      <sheetId val="1"/>
    </sheetIdMap>
  </header>
  <header guid="{F95B6321-4E74-4345-9549-C4A2F18015C8}" dateTime="2018-05-25T10:12:31" maxSheetId="2" userName="roxana.barbu" r:id="rId148" minRId="1066" maxRId="1071">
    <sheetIdMap count="1">
      <sheetId val="1"/>
    </sheetIdMap>
  </header>
  <header guid="{4A6DA662-5346-4A09-9033-925175AC6B51}" dateTime="2018-05-25T12:23:53" maxSheetId="2" userName="georgiana.dobre" r:id="rId149">
    <sheetIdMap count="1">
      <sheetId val="1"/>
    </sheetIdMap>
  </header>
  <header guid="{F952F08B-B5EF-486D-B5EE-385B503E7AD5}" dateTime="2018-05-25T12:32:56" maxSheetId="2" userName="maria.petre" r:id="rId150">
    <sheetIdMap count="1">
      <sheetId val="1"/>
    </sheetIdMap>
  </header>
  <header guid="{5BEE2506-251F-4376-94AD-CFDEAE5EC737}" dateTime="2018-05-25T17:15:57" maxSheetId="2" userName="cristian.airinei" r:id="rId151" minRId="1076" maxRId="1112">
    <sheetIdMap count="1">
      <sheetId val="1"/>
    </sheetIdMap>
  </header>
  <header guid="{A274F571-C6F9-4DD0-97F4-BF56805374A9}" dateTime="2018-05-29T12:33:57" maxSheetId="2" userName="ana.ionescu" r:id="rId152" minRId="1115" maxRId="1150">
    <sheetIdMap count="1">
      <sheetId val="1"/>
    </sheetIdMap>
  </header>
  <header guid="{7E96985C-8992-44AF-B2AD-D56B8F45ED7D}" dateTime="2018-05-29T12:36:15" maxSheetId="2" userName="ana.ionescu" r:id="rId153">
    <sheetIdMap count="1">
      <sheetId val="1"/>
    </sheetIdMap>
  </header>
  <header guid="{88D7714C-563E-4EEC-959C-B71F7A312FFB}" dateTime="2018-05-29T12:57:19" maxSheetId="2" userName="ana.ionescu" r:id="rId154">
    <sheetIdMap count="1">
      <sheetId val="1"/>
    </sheetIdMap>
  </header>
  <header guid="{37EA4293-F424-4645-951C-413E240333BB}" dateTime="2018-05-29T15:08:04" maxSheetId="2" userName="maria.petre" r:id="rId155" minRId="1153" maxRId="1178">
    <sheetIdMap count="1">
      <sheetId val="1"/>
    </sheetIdMap>
  </header>
  <header guid="{A4C12A63-1518-4954-B97C-ED94F19168FE}" dateTime="2018-05-29T15:11:30" maxSheetId="2" userName="maria.petre" r:id="rId156" minRId="1181" maxRId="1277">
    <sheetIdMap count="1">
      <sheetId val="1"/>
    </sheetIdMap>
  </header>
  <header guid="{F60AF161-B434-4821-B56F-4AD992990128}" dateTime="2018-05-29T15:17:13" maxSheetId="2" userName="maria.petre" r:id="rId157" minRId="1280" maxRId="1287">
    <sheetIdMap count="1">
      <sheetId val="1"/>
    </sheetIdMap>
  </header>
  <header guid="{DC7EB876-7172-4A57-A44E-1288965287CE}" dateTime="2018-05-29T15:19:26" maxSheetId="2" userName="maria.petre" r:id="rId158" minRId="1288" maxRId="1294">
    <sheetIdMap count="1">
      <sheetId val="1"/>
    </sheetIdMap>
  </header>
  <header guid="{6E1A5B1C-CB7A-4557-A583-576D90F1820E}" dateTime="2018-05-30T10:20:48" maxSheetId="2" userName="steluta.bulaceanu" r:id="rId159">
    <sheetIdMap count="1">
      <sheetId val="1"/>
    </sheetIdMap>
  </header>
  <header guid="{8D395249-C39A-470C-A9D5-4AE435C0CE8B}" dateTime="2018-05-30T12:41:49" maxSheetId="2" userName="corina.chibzuloiu" r:id="rId160" minRId="1297" maxRId="165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nc r="B261">
      <v>120082</v>
    </nc>
  </rcc>
  <rdn rId="0" localSheetId="1" customView="1" name="Z_EA64E7D7_BA48_4965_B650_778AE412FE0C_.wvu.PrintArea" hidden="1" oldHidden="1">
    <formula>Sheet1!$A$1:$AL$321</formula>
  </rdn>
  <rdn rId="0" localSheetId="1" customView="1" name="Z_EA64E7D7_BA48_4965_B650_778AE412FE0C_.wvu.FilterData" hidden="1" oldHidden="1">
    <formula>Sheet1!$A$6:$AL$321</formula>
  </rdn>
  <rcv guid="{EA64E7D7-BA48-4965-B650-778AE412FE0C}"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0" sId="1" ref="A299:XFD299" action="insertRow">
    <undo index="65535" exp="area" ref3D="1" dr="$H$1:$N$1048576" dn="Z_65B035E3_87FA_46C5_996E_864F2C8D0EBC_.wvu.Cols" sId="1"/>
  </rrc>
  <rcc rId="641" sId="1" odxf="1" dxf="1">
    <nc r="E299" t="inlineStr">
      <is>
        <t>AP1/11i /1.2</t>
      </is>
    </nc>
    <odxf>
      <fill>
        <patternFill patternType="solid">
          <bgColor theme="0"/>
        </patternFill>
      </fill>
    </odxf>
    <ndxf>
      <fill>
        <patternFill patternType="none">
          <bgColor indexed="65"/>
        </patternFill>
      </fill>
    </ndxf>
  </rcc>
  <rcc rId="642" sId="1" odxf="1" dxf="1">
    <nc r="F299" t="inlineStr">
      <is>
        <t>CP 2/2017 (MySMIS: POCA/111/1/1)</t>
      </is>
    </nc>
    <odxf>
      <font>
        <sz val="12"/>
      </font>
    </odxf>
    <ndxf>
      <font>
        <sz val="12"/>
      </font>
    </ndxf>
  </rcc>
  <rfmt sheetId="1" sqref="G299" start="0" length="0">
    <dxf>
      <font>
        <sz val="11"/>
        <color theme="1"/>
        <name val="Calibri"/>
        <family val="2"/>
        <charset val="238"/>
        <scheme val="minor"/>
      </font>
      <alignment horizontal="center"/>
    </dxf>
  </rfmt>
  <rfmt sheetId="1" sqref="H299" start="0" length="0">
    <dxf>
      <font>
        <sz val="11"/>
        <color theme="1"/>
        <name val="Calibri"/>
        <family val="2"/>
        <charset val="238"/>
        <scheme val="minor"/>
      </font>
      <alignment horizontal="center"/>
      <border outline="0">
        <top/>
        <bottom/>
      </border>
    </dxf>
  </rfmt>
  <rfmt sheetId="1" sqref="I299" start="0" length="0">
    <dxf>
      <font>
        <sz val="11"/>
        <color theme="1"/>
        <name val="Calibri"/>
        <family val="2"/>
        <charset val="238"/>
        <scheme val="minor"/>
      </font>
      <fill>
        <patternFill patternType="solid">
          <bgColor rgb="FFFFFF00"/>
        </patternFill>
      </fill>
      <alignment horizontal="center"/>
      <border outline="0">
        <left/>
        <right/>
        <top/>
        <bottom/>
      </border>
    </dxf>
  </rfmt>
  <rfmt sheetId="1" sqref="J299" start="0" length="0">
    <dxf>
      <font>
        <sz val="12"/>
        <color auto="1"/>
      </font>
    </dxf>
  </rfmt>
  <rcc rId="643" sId="1">
    <nc r="M299">
      <f>S299/AE299*100</f>
    </nc>
  </rcc>
  <rcc rId="644" sId="1">
    <nc r="N299" t="inlineStr">
      <is>
        <t>Proiect cu acoperire națională</t>
      </is>
    </nc>
  </rcc>
  <rcc rId="645" sId="1">
    <nc r="O299" t="inlineStr">
      <is>
        <t>București</t>
      </is>
    </nc>
  </rcc>
  <rcc rId="646" sId="1">
    <nc r="P299" t="inlineStr">
      <is>
        <t>București</t>
      </is>
    </nc>
  </rcc>
  <rcc rId="647" sId="1" odxf="1" dxf="1">
    <nc r="Q299" t="inlineStr">
      <is>
        <t>ONG</t>
      </is>
    </nc>
    <odxf>
      <fill>
        <patternFill patternType="solid">
          <bgColor theme="0"/>
        </patternFill>
      </fill>
    </odxf>
    <ndxf>
      <fill>
        <patternFill patternType="none">
          <bgColor indexed="65"/>
        </patternFill>
      </fill>
    </ndxf>
  </rcc>
  <rcc rId="648" sId="1" odxf="1" dxf="1">
    <nc r="R299"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c rId="649" sId="1">
    <nc r="S299">
      <f>T299+U299</f>
    </nc>
  </rcc>
  <rcc rId="650" sId="1" numFmtId="4">
    <nc r="T299">
      <v>633150.63</v>
    </nc>
  </rcc>
  <rcc rId="651" sId="1" numFmtId="4">
    <nc r="U299">
      <v>151993.85999999999</v>
    </nc>
  </rcc>
  <rcc rId="652" sId="1">
    <nc r="V299">
      <f>W299+X299</f>
    </nc>
  </rcc>
  <rcc rId="653" sId="1" numFmtId="4">
    <nc r="W299">
      <v>111732.46</v>
    </nc>
  </rcc>
  <rcc rId="654" sId="1" numFmtId="4">
    <nc r="X299">
      <v>37998.47</v>
    </nc>
  </rcc>
  <rcc rId="655" sId="1">
    <nc r="Y299">
      <f>Z299+AA299</f>
    </nc>
  </rcc>
  <rcc rId="656" sId="1" numFmtId="4">
    <nc r="Z299">
      <v>0</v>
    </nc>
  </rcc>
  <rcc rId="657" sId="1" numFmtId="4">
    <nc r="AA299">
      <v>0</v>
    </nc>
  </rcc>
  <rcc rId="658" sId="1">
    <nc r="AB299">
      <f>AC299+AD299</f>
    </nc>
  </rcc>
  <rcc rId="659" sId="1" numFmtId="4">
    <nc r="AC299">
      <v>15201.7</v>
    </nc>
  </rcc>
  <rcc rId="660" sId="1" numFmtId="4">
    <nc r="AD299">
      <v>3877.39</v>
    </nc>
  </rcc>
  <rcc rId="661" sId="1">
    <nc r="AE299">
      <f>S299+V299+Y299+AB299</f>
    </nc>
  </rcc>
  <rcc rId="662" sId="1" numFmtId="4">
    <nc r="AF299">
      <v>0</v>
    </nc>
  </rcc>
  <rcc rId="663" sId="1">
    <nc r="AG299">
      <f>AE299+AF299</f>
    </nc>
  </rcc>
  <rcc rId="664" sId="1" odxf="1" dxf="1">
    <nc r="AH299" t="inlineStr">
      <is>
        <t>implementare</t>
      </is>
    </nc>
    <odxf>
      <font>
        <sz val="12"/>
        <color auto="1"/>
      </font>
    </odxf>
    <ndxf>
      <font>
        <sz val="12"/>
        <color auto="1"/>
      </font>
    </ndxf>
  </rcc>
  <rcc rId="665" sId="1">
    <nc r="AI299" t="inlineStr">
      <is>
        <t>n.a</t>
      </is>
    </nc>
  </rcc>
  <rcc rId="666" sId="1" numFmtId="4">
    <nc r="AJ299">
      <v>0</v>
    </nc>
  </rcc>
  <rcc rId="667" sId="1" numFmtId="4">
    <nc r="AK299">
      <v>0</v>
    </nc>
  </rcc>
  <rfmt sheetId="1" sqref="AL299" start="0" length="0">
    <dxf>
      <font>
        <sz val="12"/>
      </font>
      <numFmt numFmtId="4" formatCode="#,##0.00"/>
      <border outline="0">
        <left style="thin">
          <color indexed="64"/>
        </left>
        <right style="thin">
          <color indexed="64"/>
        </right>
        <top style="thin">
          <color indexed="64"/>
        </top>
        <bottom style="thin">
          <color indexed="64"/>
        </bottom>
      </border>
    </dxf>
  </rfmt>
  <rrc rId="668" sId="1" ref="A300:XFD300" action="deleteRow">
    <undo index="65535" exp="area" ref3D="1" dr="$H$1:$N$1048576" dn="Z_65B035E3_87FA_46C5_996E_864F2C8D0EBC_.wvu.Cols" sId="1"/>
    <rfmt sheetId="1" xfDxf="1" sqref="A300:XFD300" start="0" length="0"/>
    <rcc rId="0" sId="1" dxf="1">
      <nc r="A300">
        <v>76</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0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00" start="0" length="0">
      <dxf>
        <font>
          <sz val="10"/>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30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0"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00" start="0" length="0">
      <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dxf>
    </rfmt>
    <rfmt sheetId="1" sqref="K3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0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00">
        <f>S300/AE300*100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3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300"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0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00">
        <f>T300+U300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0">
        <f>W300+X300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00">
        <f>Z300+AA300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0">
        <f>AC300+AD300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0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0">
        <f>S300+V300+Y300+AB300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0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00">
        <f>AE300+AF300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0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00" start="0" length="0">
      <dxf>
        <font>
          <sz val="12"/>
          <color theme="1"/>
          <name val="Calibri"/>
          <family val="2"/>
          <charset val="238"/>
          <scheme val="minor"/>
        </font>
      </dxf>
    </rfmt>
  </rrc>
  <rcc rId="669" sId="1">
    <nc r="A299">
      <v>76</v>
    </nc>
  </rcc>
  <rcc rId="670" sId="1">
    <nc r="B299">
      <v>111701</v>
    </nc>
  </rcc>
  <rcc rId="671" sId="1">
    <nc r="C299">
      <v>251</v>
    </nc>
  </rcc>
  <rcc rId="672" sId="1">
    <nc r="D299" t="inlineStr">
      <is>
        <t>AI</t>
      </is>
    </nc>
  </rcc>
  <rcc rId="673" sId="1" xfDxf="1" dxf="1">
    <nc r="G299" t="inlineStr">
      <is>
        <t>POlitici în turism pentru o dezvoltare durabilă</t>
      </is>
    </nc>
    <ndxf>
      <alignment horizontal="center" vertical="center" wrapText="1"/>
      <border outline="0">
        <left style="thin">
          <color indexed="64"/>
        </left>
        <right style="thin">
          <color indexed="64"/>
        </right>
        <top style="thin">
          <color indexed="64"/>
        </top>
        <bottom style="thin">
          <color indexed="64"/>
        </bottom>
      </border>
    </ndxf>
  </rcc>
  <rfmt sheetId="1" sqref="H299" start="0" length="0">
    <dxf>
      <font>
        <b/>
        <sz val="10"/>
        <color theme="1"/>
        <name val="Arial"/>
        <family val="2"/>
        <charset val="238"/>
        <scheme val="none"/>
      </font>
      <fill>
        <patternFill patternType="solid">
          <bgColor theme="6" tint="0.59999389629810485"/>
        </patternFill>
      </fill>
      <border outline="0">
        <left style="hair">
          <color indexed="64"/>
        </left>
        <right style="hair">
          <color indexed="64"/>
        </right>
        <top style="hair">
          <color indexed="64"/>
        </top>
        <bottom style="hair">
          <color indexed="64"/>
        </bottom>
      </border>
    </dxf>
  </rfmt>
  <rcc rId="674" sId="1" odxf="1" dxf="1">
    <nc r="H299" t="inlineStr">
      <is>
        <t>Agenția de Dezvoltare Durabilă a Județului Brașov</t>
      </is>
    </nc>
    <ndxf>
      <font>
        <b val="0"/>
        <sz val="11"/>
        <color theme="1"/>
        <name val="Calibri"/>
        <family val="2"/>
        <charset val="238"/>
        <scheme val="minor"/>
      </font>
      <fill>
        <patternFill patternType="none">
          <bgColor indexed="65"/>
        </patternFill>
      </fill>
      <border outline="0">
        <left style="thin">
          <color indexed="64"/>
        </left>
        <right style="thin">
          <color indexed="64"/>
        </right>
        <top style="thin">
          <color indexed="64"/>
        </top>
        <bottom style="thin">
          <color indexed="64"/>
        </bottom>
      </border>
    </ndxf>
  </rcc>
  <rfmt sheetId="1" sqref="I299" start="0" length="0">
    <dxf>
      <font>
        <sz val="10"/>
        <color theme="1"/>
        <name val="Arial"/>
        <family val="2"/>
        <charset val="238"/>
        <scheme val="none"/>
      </font>
      <fill>
        <patternFill>
          <bgColor theme="6" tint="0.59999389629810485"/>
        </patternFill>
      </fill>
      <border outline="0">
        <left style="hair">
          <color indexed="64"/>
        </left>
        <right style="hair">
          <color indexed="64"/>
        </right>
        <top style="hair">
          <color indexed="64"/>
        </top>
        <bottom style="hair">
          <color indexed="64"/>
        </bottom>
      </border>
    </dxf>
  </rfmt>
  <rcc rId="675" sId="1" odxf="1" dxf="1">
    <nc r="I299" t="inlineStr">
      <is>
        <t>1. Asociația de Dezvoltare Economică și Regională - A.D.E.R
2. Asociația pentru Promovarea și Dezvoltarea Turismului din Județul Brașov</t>
      </is>
    </nc>
    <ndxf>
      <font>
        <b/>
        <sz val="10"/>
        <name val="Arial"/>
        <charset val="1"/>
        <scheme val="none"/>
      </font>
      <fill>
        <patternFill>
          <bgColor rgb="FFFFFF00"/>
        </patternFill>
      </fill>
      <alignment horizontal="general"/>
      <border outline="0">
        <left/>
        <right/>
        <top/>
        <bottom/>
      </border>
    </ndxf>
  </rcc>
  <rcc rId="676" sId="1" numFmtId="19">
    <nc r="K299">
      <v>43231</v>
    </nc>
  </rcc>
  <rcc rId="677" sId="1" numFmtId="19">
    <nc r="L299">
      <v>43780</v>
    </nc>
  </rcc>
  <rcv guid="{9980B309-0131-4577-BF29-212714399FDF}" action="delete"/>
  <rdn rId="0" localSheetId="1" customView="1" name="Z_9980B309_0131_4577_BF29_212714399FDF_.wvu.PrintArea" hidden="1" oldHidden="1">
    <formula>Sheet1!$A$1:$AL$323</formula>
    <oldFormula>Sheet1!$A$1:$AL$323</oldFormula>
  </rdn>
  <rdn rId="0" localSheetId="1" customView="1" name="Z_9980B309_0131_4577_BF29_212714399FDF_.wvu.FilterData" hidden="1" oldHidden="1">
    <formula>Sheet1!$A$6:$AL$323</formula>
    <oldFormula>Sheet1!$A$6:$AL$323</oldFormula>
  </rdn>
  <rcv guid="{9980B309-0131-4577-BF29-212714399FDF}"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0" sId="1">
    <oc r="O299" t="inlineStr">
      <is>
        <t>București</t>
      </is>
    </oc>
    <nc r="O299" t="inlineStr">
      <is>
        <t>Brașov</t>
      </is>
    </nc>
  </rcc>
  <rcc rId="681" sId="1">
    <oc r="P299" t="inlineStr">
      <is>
        <t>București</t>
      </is>
    </oc>
    <nc r="P299" t="inlineStr">
      <is>
        <t>Brașov</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99">
    <dxf>
      <fill>
        <patternFill patternType="solid">
          <bgColor rgb="FFFFFF00"/>
        </patternFill>
      </fill>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299" start="0" length="0">
    <dxf>
      <font>
        <b/>
        <sz val="11"/>
        <color indexed="8"/>
        <name val="Calibri"/>
        <family val="2"/>
        <charset val="238"/>
        <scheme val="minor"/>
      </font>
      <numFmt numFmtId="4" formatCode="#,##0.00"/>
      <alignment horizontal="general" vertical="bottom" wrapText="0"/>
      <border outline="0">
        <left/>
        <right/>
        <top/>
        <bottom/>
      </border>
    </dxf>
  </rfmt>
  <rfmt sheetId="1" s="1" sqref="U299" start="0" length="0">
    <dxf>
      <font>
        <b/>
        <sz val="11"/>
        <color indexed="8"/>
        <name val="Calibri"/>
        <family val="2"/>
        <charset val="238"/>
        <scheme val="minor"/>
      </font>
      <numFmt numFmtId="4" formatCode="#,##0.00"/>
      <alignment horizontal="general" vertical="bottom" wrapText="0"/>
      <border outline="0">
        <left/>
        <right/>
        <top/>
        <bottom/>
      </border>
    </dxf>
  </rfmt>
  <rfmt sheetId="1" s="1" sqref="T299" start="0" length="0">
    <dxf>
      <font>
        <b val="0"/>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U299" start="0" length="0">
    <dxf>
      <font>
        <b val="0"/>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682" sId="1" numFmtId="4">
    <oc r="T299">
      <v>633150.63</v>
    </oc>
    <nc r="T299">
      <v>631683.28391918715</v>
    </nc>
  </rcc>
  <rcc rId="683" sId="1" numFmtId="4">
    <oc r="U299">
      <v>151993.85999999999</v>
    </oc>
    <nc r="U299">
      <v>151641.60937017691</v>
    </nc>
  </rcc>
  <rcc rId="684" sId="1" numFmtId="4">
    <oc r="W299">
      <v>111732.46</v>
    </oc>
    <nc r="W299">
      <v>111473.52186809185</v>
    </nc>
  </rcc>
  <rcc rId="685" sId="1" numFmtId="4">
    <oc r="X299">
      <v>37998.47</v>
    </oc>
    <nc r="X299">
      <v>37910.404842544231</v>
    </nc>
  </rcc>
  <rcc rId="686" sId="1" numFmtId="4">
    <oc r="AC299">
      <v>15201.7</v>
    </oc>
    <nc r="AC299">
      <v>15166.450108916997</v>
    </nc>
  </rcc>
  <rcc rId="687" sId="1" numFmtId="4">
    <oc r="AD299">
      <v>3877.39</v>
    </oc>
    <nc r="AD299">
      <v>3868.4098910830062</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9" start="0" length="0">
    <dxf>
      <font>
        <b val="0"/>
        <sz val="12"/>
        <color auto="1"/>
        <charset val="1"/>
      </font>
      <fill>
        <patternFill patternType="none">
          <bgColor indexed="65"/>
        </patternFill>
      </fill>
      <alignment horizontal="left"/>
      <border outline="0">
        <left style="thin">
          <color indexed="64"/>
        </left>
        <right style="thin">
          <color indexed="64"/>
        </right>
        <top style="thin">
          <color indexed="64"/>
        </top>
        <bottom style="thin">
          <color indexed="64"/>
        </bottom>
      </border>
    </dxf>
  </rfmt>
  <rfmt sheetId="1" sqref="I298" start="0" length="0">
    <dxf>
      <font>
        <sz val="11"/>
        <color theme="1"/>
        <name val="Calibri"/>
        <family val="2"/>
        <charset val="238"/>
        <scheme val="minor"/>
      </font>
      <fill>
        <patternFill patternType="solid">
          <bgColor rgb="FFFFFF00"/>
        </patternFill>
      </fill>
      <alignment horizontal="center"/>
      <border outline="0">
        <left/>
        <right/>
        <top/>
        <bottom/>
      </border>
    </dxf>
  </rfmt>
  <rfmt sheetId="1" sqref="I299" start="0" length="0">
    <dxf>
      <font>
        <sz val="11"/>
        <color theme="1"/>
        <name val="Calibri"/>
        <family val="2"/>
        <charset val="238"/>
        <scheme val="minor"/>
      </font>
      <fill>
        <patternFill patternType="solid">
          <bgColor rgb="FFFFFF00"/>
        </patternFill>
      </fill>
      <alignment horizontal="center"/>
      <border outline="0">
        <left/>
        <right/>
        <top/>
        <bottom/>
      </border>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8" sId="1">
    <nc r="J299" t="inlineStr">
      <is>
        <t>Obiectivul general al proiectului
Cresterea capacitaþii ONG-urilor de la nivel naþional, în special din domeniul turismului, de a formula si promova propuneri alternative la politicile publice privind turismul, iniþiate de Guvern. Îndeplinirea obiectivului se concentreaza pe cresterea calitaþii si eficienþei activitaþilor/ acþiunilor de implicare a ONG-urilor din domeniul turismului în demersul de a formula si promova propuneri alternative la politicile publice iniþiate de Guvern cu scopul dezvoltarii/ promovarii unui turism sustenabil.
Obiectivele specifice ale proiectului
1. Implicarea ONG-urilor din turism în formularea si promovarea de propuneri alternative la politicile publice iniþiate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societaþii publice privind implicarea comunitaþii în viaþa publica si participarea la procese decizionale</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9" sId="1" numFmtId="19">
    <oc r="AL3">
      <v>43229</v>
    </oc>
    <nc r="AL3">
      <v>43231</v>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0" sId="1" numFmtId="4">
    <oc r="AF299">
      <v>0</v>
    </oc>
    <nc r="AF299">
      <v>4162.62</v>
    </nc>
  </rcc>
  <rfmt sheetId="1" sqref="M299">
    <dxf>
      <fill>
        <patternFill patternType="none">
          <bgColor auto="1"/>
        </patternFill>
      </fill>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1" sId="1" numFmtId="4">
    <oc r="T250">
      <v>19530554.34</v>
    </oc>
    <nc r="T250">
      <v>19340661.859999999</v>
    </nc>
  </rcc>
  <rcc rId="692" sId="1" numFmtId="4">
    <oc r="U250">
      <v>4688496.41</v>
    </oc>
    <nc r="U250">
      <v>4642910.9000000004</v>
    </nc>
  </rcc>
  <rcc rId="693" sId="1" numFmtId="4">
    <oc r="Z250">
      <v>3446568.41</v>
    </oc>
    <nc r="Z250">
      <v>3413057.98</v>
    </nc>
  </rcc>
  <rcc rId="694" sId="1" numFmtId="4">
    <oc r="AA250">
      <v>1172124.1000000001</v>
    </oc>
    <nc r="AA250">
      <v>1160727.73</v>
    </nc>
  </rcc>
  <rcc rId="695" sId="1" numFmtId="4">
    <oc r="AF250">
      <v>54548.57</v>
    </oc>
    <nc r="AF250">
      <v>54654.13</v>
    </nc>
  </rcc>
  <rcc rId="696" sId="1">
    <oc r="AI250" t="inlineStr">
      <is>
        <t>AA6/14.03.2018</t>
      </is>
    </oc>
    <nc r="AI250" t="inlineStr">
      <is>
        <t>AA7/17.05.2018</t>
      </is>
    </nc>
  </rcc>
  <rcc rId="697" sId="1" numFmtId="19">
    <oc r="AL3">
      <v>43231</v>
    </oc>
    <nc r="AL3">
      <v>43238</v>
    </nc>
  </rcc>
  <rcv guid="{9980B309-0131-4577-BF29-212714399FDF}" action="delete"/>
  <rdn rId="0" localSheetId="1" customView="1" name="Z_9980B309_0131_4577_BF29_212714399FDF_.wvu.PrintArea" hidden="1" oldHidden="1">
    <formula>Sheet1!$A$1:$AL$323</formula>
    <oldFormula>Sheet1!$A$1:$AL$323</oldFormula>
  </rdn>
  <rdn rId="0" localSheetId="1" customView="1" name="Z_9980B309_0131_4577_BF29_212714399FDF_.wvu.FilterData" hidden="1" oldHidden="1">
    <formula>Sheet1!$A$6:$AL$323</formula>
    <oldFormula>Sheet1!$A$6:$AL$323</oldFormula>
  </rdn>
  <rcv guid="{9980B309-0131-4577-BF29-212714399FDF}"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0" sId="1">
    <oc r="AH250" t="inlineStr">
      <is>
        <t>implementare</t>
      </is>
    </oc>
    <nc r="AH250" t="inlineStr">
      <is>
        <t>finalizat</t>
      </is>
    </nc>
  </rc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Sheet1!$A$6:$DG$302</formula>
    <oldFormula>Sheet1!$A$6:$DG$302</oldFormula>
  </rdn>
  <rcv guid="{7C1B4D6D-D666-48DD-AB17-E00791B6F0B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nc r="B262">
      <v>120126</v>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3" sId="1" numFmtId="4">
    <oc r="U298">
      <v>1270895.064</v>
    </oc>
    <nc r="U298">
      <v>1270895.06</v>
    </nc>
  </rcc>
  <rcc rId="704" sId="1" numFmtId="4">
    <oc r="T298">
      <v>5294082.1409999998</v>
    </oc>
    <nc r="T298">
      <v>5294082.1399999997</v>
    </nc>
  </rc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Sheet1!$A$6:$DG$302</formula>
    <oldFormula>Sheet1!$A$6:$DG$302</oldFormula>
  </rdn>
  <rcv guid="{7C1B4D6D-D666-48DD-AB17-E00791B6F0B6}"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Sheet1!$A$6:$DG$302</formula>
    <oldFormula>Sheet1!$A$6:$DG$302</oldFormula>
  </rdn>
  <rcv guid="{7C1B4D6D-D666-48DD-AB17-E00791B6F0B6}"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9" sId="1" ref="A302:XFD304" action="insertRow">
    <undo index="65535" exp="area" ref3D="1" dr="$H$1:$N$1048576" dn="Z_65B035E3_87FA_46C5_996E_864F2C8D0EBC_.wvu.Cols" sId="1"/>
  </rrc>
  <rrc rId="710" sId="1" ref="A301:XFD301" action="insertRow">
    <undo index="65535" exp="area" ref3D="1" dr="$H$1:$N$1048576" dn="Z_65B035E3_87FA_46C5_996E_864F2C8D0EBC_.wvu.Cols" sId="1"/>
  </rrc>
  <rcc rId="711" sId="1">
    <nc r="A301">
      <v>78</v>
    </nc>
  </rcc>
  <rcc rId="712" sId="1">
    <oc r="A302">
      <v>78</v>
    </oc>
    <nc r="A302">
      <v>79</v>
    </nc>
  </rcc>
  <rcc rId="713" sId="1">
    <nc r="A303">
      <v>80</v>
    </nc>
  </rcc>
  <rcc rId="714" sId="1">
    <nc r="A304">
      <v>81</v>
    </nc>
  </rcc>
  <rcc rId="715" sId="1">
    <nc r="A305">
      <v>82</v>
    </nc>
  </rcc>
  <rcc rId="716" sId="1">
    <oc r="A306">
      <v>79</v>
    </oc>
    <nc r="A306">
      <v>83</v>
    </nc>
  </rcc>
  <rcc rId="717" sId="1">
    <nc r="A307">
      <v>84</v>
    </nc>
  </rcc>
  <rcc rId="718" sId="1">
    <oc r="A308">
      <v>80</v>
    </oc>
    <nc r="A308">
      <v>85</v>
    </nc>
  </rcc>
  <rcc rId="719" sId="1">
    <nc r="M301">
      <f>S301/AE301*100</f>
    </nc>
  </rcc>
  <rcc rId="720" sId="1">
    <oc r="M302">
      <f>S302/AE302*100</f>
    </oc>
    <nc r="M302">
      <f>S302/AE302*100</f>
    </nc>
  </rcc>
  <rcc rId="721" sId="1">
    <nc r="M303">
      <f>S303/AE303*100</f>
    </nc>
  </rcc>
  <rcc rId="722" sId="1">
    <nc r="M304">
      <f>S304/AE304*100</f>
    </nc>
  </rcc>
  <rcc rId="723" sId="1">
    <nc r="M305">
      <f>S305/AE305*100</f>
    </nc>
  </rcc>
  <rcc rId="724" sId="1">
    <nc r="M306">
      <f>S306/AE306*100</f>
    </nc>
  </rcc>
  <rcc rId="725" sId="1">
    <nc r="M307">
      <f>S307/AE307*100</f>
    </nc>
  </rcc>
  <rcc rId="726" sId="1">
    <nc r="M308">
      <f>S308/AE308*100</f>
    </nc>
  </rcc>
  <rcc rId="727" sId="1">
    <nc r="S301">
      <f>T301+U301</f>
    </nc>
  </rcc>
  <rcc rId="728" sId="1">
    <oc r="S302">
      <f>T302+U302</f>
    </oc>
    <nc r="S302">
      <f>T302+U302</f>
    </nc>
  </rcc>
  <rcc rId="729" sId="1">
    <nc r="S303">
      <f>T303+U303</f>
    </nc>
  </rcc>
  <rcc rId="730" sId="1">
    <nc r="S304">
      <f>T304+U304</f>
    </nc>
  </rcc>
  <rcc rId="731" sId="1">
    <nc r="S305">
      <f>T305+U305</f>
    </nc>
  </rcc>
  <rcc rId="732" sId="1">
    <oc r="S306">
      <f>T306+U306</f>
    </oc>
    <nc r="S306">
      <f>T306+U306</f>
    </nc>
  </rcc>
  <rcc rId="733" sId="1">
    <nc r="S307">
      <f>T307+U307</f>
    </nc>
  </rcc>
  <rcc rId="734" sId="1">
    <oc r="S308">
      <f>T308+U308</f>
    </oc>
    <nc r="S308">
      <f>T308+U308</f>
    </nc>
  </rcc>
  <rcc rId="735" sId="1">
    <nc r="V301">
      <f>W301+X301</f>
    </nc>
  </rcc>
  <rcc rId="736" sId="1">
    <oc r="V302">
      <f>W302+X302</f>
    </oc>
    <nc r="V302">
      <f>W302+X302</f>
    </nc>
  </rcc>
  <rcc rId="737" sId="1">
    <nc r="V303">
      <f>W303+X303</f>
    </nc>
  </rcc>
  <rcc rId="738" sId="1">
    <nc r="V304">
      <f>W304+X304</f>
    </nc>
  </rcc>
  <rcc rId="739" sId="1">
    <nc r="V305">
      <f>W305+X305</f>
    </nc>
  </rcc>
  <rcc rId="740" sId="1">
    <oc r="V306">
      <f>W306+X306</f>
    </oc>
    <nc r="V306">
      <f>W306+X306</f>
    </nc>
  </rcc>
  <rcc rId="741" sId="1">
    <nc r="V307">
      <f>W307+X307</f>
    </nc>
  </rcc>
  <rcc rId="742" sId="1">
    <oc r="V308">
      <f>W308+X308</f>
    </oc>
    <nc r="V308">
      <f>W308+X308</f>
    </nc>
  </rcc>
  <rcc rId="743" sId="1">
    <nc r="Y301">
      <f>Z301+AA301</f>
    </nc>
  </rcc>
  <rcc rId="744" sId="1">
    <oc r="Y302">
      <f>Z302+AA302</f>
    </oc>
    <nc r="Y302">
      <f>Z302+AA302</f>
    </nc>
  </rcc>
  <rcc rId="745" sId="1">
    <nc r="Y303">
      <f>Z303+AA303</f>
    </nc>
  </rcc>
  <rcc rId="746" sId="1">
    <nc r="Y304">
      <f>Z304+AA304</f>
    </nc>
  </rcc>
  <rcc rId="747" sId="1">
    <nc r="Y305">
      <f>Z305+AA305</f>
    </nc>
  </rcc>
  <rcc rId="748" sId="1">
    <oc r="Y306">
      <f>Z306+AA306</f>
    </oc>
    <nc r="Y306">
      <f>Z306+AA306</f>
    </nc>
  </rcc>
  <rcc rId="749" sId="1">
    <nc r="Y307">
      <f>Z307+AA307</f>
    </nc>
  </rcc>
  <rcc rId="750" sId="1">
    <oc r="Y308">
      <f>Z308+AA308</f>
    </oc>
    <nc r="Y308">
      <f>Z308+AA308</f>
    </nc>
  </rcc>
  <rcc rId="751" sId="1">
    <nc r="AB301">
      <f>AC301+AD301</f>
    </nc>
  </rcc>
  <rcc rId="752" sId="1">
    <oc r="AB302">
      <f>AC302+AD302</f>
    </oc>
    <nc r="AB302">
      <f>AC302+AD302</f>
    </nc>
  </rcc>
  <rcc rId="753" sId="1">
    <nc r="AB303">
      <f>AC303+AD303</f>
    </nc>
  </rcc>
  <rcc rId="754" sId="1">
    <nc r="AB304">
      <f>AC304+AD304</f>
    </nc>
  </rcc>
  <rcc rId="755" sId="1">
    <nc r="AB305">
      <f>AC305+AD305</f>
    </nc>
  </rcc>
  <rcc rId="756" sId="1">
    <oc r="AB306">
      <f>AC306+AD306</f>
    </oc>
    <nc r="AB306">
      <f>AC306+AD306</f>
    </nc>
  </rcc>
  <rcc rId="757" sId="1">
    <nc r="AB307">
      <f>AC307+AD307</f>
    </nc>
  </rcc>
  <rcc rId="758" sId="1">
    <oc r="AB308">
      <f>AC308+AD308</f>
    </oc>
    <nc r="AB308">
      <f>AC308+AD308</f>
    </nc>
  </rcc>
  <rcc rId="759" sId="1">
    <nc r="AE301">
      <f>S301+V301+Y301+AB301</f>
    </nc>
  </rcc>
  <rcc rId="760" sId="1">
    <oc r="AE302">
      <f>S302+V302+Y302+AB302</f>
    </oc>
    <nc r="AE302">
      <f>S302+V302+Y302+AB302</f>
    </nc>
  </rcc>
  <rcc rId="761" sId="1">
    <nc r="AE303">
      <f>S303+V303+Y303+AB303</f>
    </nc>
  </rcc>
  <rcc rId="762" sId="1">
    <nc r="AE304">
      <f>S304+V304+Y304+AB304</f>
    </nc>
  </rcc>
  <rcc rId="763" sId="1">
    <nc r="AE305">
      <f>S305+V305+Y305+AB305</f>
    </nc>
  </rcc>
  <rcc rId="764" sId="1">
    <oc r="AE306">
      <f>S306+V306+Y306+AB306</f>
    </oc>
    <nc r="AE306">
      <f>S306+V306+Y306+AB306</f>
    </nc>
  </rcc>
  <rcc rId="765" sId="1">
    <nc r="AE307">
      <f>S307+V307+Y307+AB307</f>
    </nc>
  </rcc>
  <rcc rId="766" sId="1">
    <oc r="AE308">
      <f>S308+V308+Y308+AB308</f>
    </oc>
    <nc r="AE308">
      <f>S308+V308+Y308+AB308</f>
    </nc>
  </rcc>
  <rcc rId="767" sId="1">
    <nc r="AG301">
      <f>AE301+AF301</f>
    </nc>
  </rcc>
  <rcc rId="768" sId="1">
    <oc r="AG302">
      <f>AE302+AF302</f>
    </oc>
    <nc r="AG302">
      <f>AE302+AF302</f>
    </nc>
  </rcc>
  <rcc rId="769" sId="1">
    <nc r="AG303">
      <f>AE303+AF303</f>
    </nc>
  </rcc>
  <rcc rId="770" sId="1">
    <nc r="AG304">
      <f>AE304+AF304</f>
    </nc>
  </rcc>
  <rcc rId="771" sId="1">
    <nc r="AG305">
      <f>AE305+AF305</f>
    </nc>
  </rcc>
  <rcc rId="772" sId="1">
    <oc r="AG306">
      <f>AE306+AF306</f>
    </oc>
    <nc r="AG306">
      <f>AE306+AF306</f>
    </nc>
  </rcc>
  <rcc rId="773" sId="1">
    <nc r="AG307">
      <f>AE307+AF307</f>
    </nc>
  </rcc>
  <rcc rId="774" sId="1">
    <oc r="AG308">
      <f>AE308+AF308</f>
    </oc>
    <nc r="AG308">
      <f>AE308+AF308</f>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2" start="0" length="0">
    <dxf>
      <font>
        <b val="0"/>
        <sz val="12"/>
        <color auto="1"/>
      </font>
    </dxf>
  </rfmt>
  <rfmt sheetId="1" sqref="B132" start="0" length="0">
    <dxf>
      <font>
        <b val="0"/>
        <sz val="12"/>
        <color auto="1"/>
      </font>
    </dxf>
  </rfmt>
  <rfmt sheetId="1" sqref="C132" start="0" length="0">
    <dxf/>
  </rfmt>
  <rcc rId="775" sId="1" odxf="1" dxf="1">
    <nc r="D132" t="inlineStr">
      <is>
        <t>AI</t>
      </is>
    </nc>
    <odxf>
      <font>
        <b/>
        <sz val="12"/>
        <color auto="1"/>
      </font>
    </odxf>
    <ndxf>
      <font>
        <b val="0"/>
        <sz val="12"/>
        <color auto="1"/>
      </font>
    </ndxf>
  </rcc>
  <rcc rId="776" sId="1" odxf="1" dxf="1">
    <nc r="E132" t="inlineStr">
      <is>
        <t>AP 2/11i  /2.1</t>
      </is>
    </nc>
    <odxf>
      <font>
        <b/>
        <sz val="12"/>
        <color auto="1"/>
      </font>
      <fill>
        <patternFill patternType="none">
          <bgColor indexed="65"/>
        </patternFill>
      </fill>
    </odxf>
    <ndxf>
      <font>
        <b val="0"/>
        <sz val="12"/>
        <color auto="1"/>
      </font>
      <fill>
        <patternFill patternType="solid">
          <bgColor theme="0"/>
        </patternFill>
      </fill>
    </ndxf>
  </rcc>
  <rcc rId="777" sId="1" odxf="1" dxf="1">
    <nc r="F132" t="inlineStr">
      <is>
        <t>CP4 less /2017</t>
      </is>
    </nc>
    <odxf>
      <font>
        <b/>
        <sz val="12"/>
        <color auto="1"/>
      </font>
      <alignment horizontal="center"/>
    </odxf>
    <ndxf>
      <font>
        <b val="0"/>
        <sz val="12"/>
        <color auto="1"/>
      </font>
      <alignment horizontal="general"/>
    </ndxf>
  </rcc>
  <rfmt sheetId="1" sqref="G132" start="0" length="0">
    <dxf>
      <font>
        <b val="0"/>
        <sz val="12"/>
        <color auto="1"/>
      </font>
    </dxf>
  </rfmt>
  <rfmt sheetId="1" sqref="H132" start="0" length="0">
    <dxf>
      <font>
        <b val="0"/>
        <sz val="12"/>
        <color auto="1"/>
      </font>
    </dxf>
  </rfmt>
  <rcc rId="778" sId="1" odxf="1" dxf="1">
    <nc r="I132" t="inlineStr">
      <is>
        <t>n.a</t>
      </is>
    </nc>
    <odxf>
      <font>
        <b/>
        <sz val="12"/>
        <color auto="1"/>
      </font>
    </odxf>
    <ndxf>
      <font>
        <b val="0"/>
        <sz val="12"/>
        <color auto="1"/>
      </font>
    </ndxf>
  </rcc>
  <rfmt sheetId="1" sqref="J132" start="0" length="0">
    <dxf>
      <font>
        <b val="0"/>
        <sz val="12"/>
        <color auto="1"/>
      </font>
      <alignment horizontal="justify"/>
    </dxf>
  </rfmt>
  <rfmt sheetId="1" sqref="K132" start="0" length="0">
    <dxf>
      <font>
        <b val="0"/>
        <sz val="12"/>
        <color auto="1"/>
      </font>
      <numFmt numFmtId="19" formatCode="dd/mm/yyyy"/>
    </dxf>
  </rfmt>
  <rfmt sheetId="1" sqref="L132" start="0" length="0">
    <dxf>
      <font>
        <b val="0"/>
        <sz val="12"/>
        <color auto="1"/>
      </font>
      <numFmt numFmtId="19" formatCode="dd/mm/yyyy"/>
    </dxf>
  </rfmt>
  <rcc rId="779" sId="1" odxf="1" dxf="1">
    <nc r="M132">
      <f>S132/AE132*100</f>
    </nc>
    <odxf>
      <font>
        <b/>
        <sz val="12"/>
        <color auto="1"/>
      </font>
      <numFmt numFmtId="0" formatCode="General"/>
    </odxf>
    <ndxf>
      <font>
        <b val="0"/>
        <sz val="12"/>
        <color auto="1"/>
      </font>
      <numFmt numFmtId="164" formatCode="0.000000000"/>
    </ndxf>
  </rcc>
  <rcc rId="780" sId="1" odxf="1" dxf="1">
    <nc r="N132">
      <v>3</v>
    </nc>
    <odxf>
      <font>
        <b/>
        <sz val="12"/>
        <color auto="1"/>
      </font>
      <fill>
        <patternFill patternType="none">
          <bgColor indexed="65"/>
        </patternFill>
      </fill>
    </odxf>
    <ndxf>
      <font>
        <b val="0"/>
        <sz val="12"/>
        <color auto="1"/>
      </font>
      <fill>
        <patternFill patternType="solid">
          <bgColor theme="0"/>
        </patternFill>
      </fill>
    </ndxf>
  </rcc>
  <rcc rId="781" sId="1" odxf="1" dxf="1">
    <nc r="O132" t="inlineStr">
      <is>
        <t>Ialomița</t>
      </is>
    </nc>
    <odxf>
      <font>
        <b/>
        <sz val="12"/>
        <color auto="1"/>
      </font>
      <fill>
        <patternFill patternType="none">
          <bgColor indexed="65"/>
        </patternFill>
      </fill>
    </odxf>
    <ndxf>
      <font>
        <b val="0"/>
        <sz val="12"/>
        <color auto="1"/>
      </font>
      <fill>
        <patternFill patternType="solid">
          <bgColor theme="0"/>
        </patternFill>
      </fill>
    </ndxf>
  </rcc>
  <rfmt sheetId="1" sqref="P132" start="0" length="0">
    <dxf>
      <font>
        <b val="0"/>
        <sz val="12"/>
        <color auto="1"/>
      </font>
      <fill>
        <patternFill patternType="solid">
          <bgColor theme="0"/>
        </patternFill>
      </fill>
    </dxf>
  </rfmt>
  <rcc rId="782" sId="1" odxf="1" dxf="1">
    <nc r="Q132" t="inlineStr">
      <is>
        <t>APL</t>
      </is>
    </nc>
    <odxf>
      <font>
        <b/>
        <sz val="12"/>
        <color auto="1"/>
      </font>
      <fill>
        <patternFill patternType="none">
          <bgColor indexed="65"/>
        </patternFill>
      </fill>
    </odxf>
    <ndxf>
      <font>
        <b val="0"/>
        <sz val="12"/>
        <color auto="1"/>
      </font>
      <fill>
        <patternFill patternType="solid">
          <bgColor theme="0"/>
        </patternFill>
      </fill>
    </ndxf>
  </rcc>
  <rcc rId="783" sId="1" odxf="1" dxf="1">
    <nc r="R132"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784" sId="1">
    <oc r="S132">
      <f>T132+U132</f>
    </oc>
    <nc r="S132">
      <f>T132+U132</f>
    </nc>
  </rcc>
  <rcc rId="785" sId="1" odxf="1" dxf="1" numFmtId="4">
    <nc r="T132">
      <v>360234.51</v>
    </nc>
    <odxf>
      <font>
        <b/>
        <sz val="12"/>
        <color auto="1"/>
      </font>
      <numFmt numFmtId="0" formatCode="General"/>
      <border outline="0">
        <left style="thin">
          <color indexed="64"/>
        </left>
        <right style="thin">
          <color indexed="64"/>
        </right>
        <top style="thin">
          <color indexed="64"/>
        </top>
        <bottom style="thin">
          <color indexed="64"/>
        </bottom>
      </border>
    </odxf>
    <ndxf>
      <font>
        <b val="0"/>
        <sz val="12"/>
        <color auto="1"/>
      </font>
      <numFmt numFmtId="4" formatCode="#,##0.00"/>
      <border outline="0">
        <left/>
        <right/>
        <top/>
        <bottom/>
      </border>
    </ndxf>
  </rcc>
  <rcc rId="786" sId="1" odxf="1" s="1" dxf="1" numFmtId="4">
    <nc r="U132">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87" sId="1">
    <oc r="V132">
      <f>W132+X132</f>
    </oc>
    <nc r="V132">
      <f>W132+X132</f>
    </nc>
  </rcc>
  <rcc rId="788" sId="1" odxf="1" s="1" dxf="1" numFmtId="4">
    <nc r="W132">
      <v>55094.69</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89" sId="1" odxf="1" s="1" dxf="1" numFmtId="4">
    <nc r="X132">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90" sId="1" odxf="1" s="1" dxf="1">
    <nc r="Y132">
      <f>Z132+AA132</f>
    </nc>
    <odxf>
      <font>
        <b/>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91" sId="1" odxf="1" s="1" dxf="1" numFmtId="4">
    <nc r="Z132">
      <v>8476.11</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92" sId="1" odxf="1" s="1" dxf="1" numFmtId="4">
    <nc r="AA132">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93" sId="1">
    <oc r="AB132">
      <f>AC132+AD132</f>
    </oc>
    <nc r="AB132">
      <f>AC132+AD132</f>
    </nc>
  </rcc>
  <rfmt sheetId="1" s="1" sqref="AC132" start="0" length="0">
    <dxf>
      <font>
        <b val="0"/>
        <sz val="12"/>
        <color auto="1"/>
        <name val="Calibri"/>
        <family val="2"/>
        <charset val="238"/>
        <scheme val="minor"/>
      </font>
      <numFmt numFmtId="165" formatCode="#,##0.00_ ;\-#,##0.00\ "/>
    </dxf>
  </rfmt>
  <rfmt sheetId="1" s="1" sqref="AD132" start="0" length="0">
    <dxf>
      <font>
        <b val="0"/>
        <sz val="12"/>
        <color auto="1"/>
        <name val="Calibri"/>
        <family val="2"/>
        <charset val="238"/>
        <scheme val="minor"/>
      </font>
      <numFmt numFmtId="165" formatCode="#,##0.00_ ;\-#,##0.00\ "/>
    </dxf>
  </rfmt>
  <rcc rId="794" sId="1">
    <oc r="AE132">
      <f>S132+V132+Y132+AB132</f>
    </oc>
    <nc r="AE132">
      <f>S132+V132+Y132+AB132</f>
    </nc>
  </rcc>
  <rcc rId="795" sId="1" odxf="1" s="1" dxf="1" numFmtId="4">
    <nc r="AF132">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796" sId="1">
    <oc r="AG132">
      <f>AE132+AF132</f>
    </oc>
    <nc r="AG132">
      <f>AE132+AF132</f>
    </nc>
  </rcc>
  <rcc rId="797" sId="1" odxf="1" dxf="1">
    <nc r="AH132" t="inlineStr">
      <is>
        <t>implementare</t>
      </is>
    </nc>
    <odxf>
      <font>
        <b/>
        <sz val="12"/>
        <color auto="1"/>
      </font>
    </odxf>
    <ndxf>
      <font>
        <b val="0"/>
        <sz val="12"/>
        <color auto="1"/>
      </font>
    </ndxf>
  </rcc>
  <rfmt sheetId="1" sqref="AI132" start="0" length="0">
    <dxf>
      <font>
        <b val="0"/>
        <sz val="12"/>
        <color auto="1"/>
        <name val="Trebuchet MS"/>
        <scheme val="none"/>
      </font>
      <numFmt numFmtId="19" formatCode="dd/mm/yyyy"/>
    </dxf>
  </rfmt>
  <rcc rId="798" sId="1" odxf="1" dxf="1" numFmtId="4">
    <nc r="AJ132">
      <v>0</v>
    </nc>
    <odxf>
      <font>
        <b/>
        <sz val="12"/>
        <color auto="1"/>
      </font>
      <numFmt numFmtId="3" formatCode="#,##0"/>
      <border outline="0">
        <top/>
      </border>
    </odxf>
    <ndxf>
      <font>
        <b val="0"/>
        <sz val="12"/>
        <color auto="1"/>
      </font>
      <numFmt numFmtId="4" formatCode="#,##0.00"/>
      <border outline="0">
        <top style="thin">
          <color indexed="64"/>
        </top>
      </border>
    </ndxf>
  </rcc>
  <rcc rId="799" sId="1" odxf="1" dxf="1" numFmtId="4">
    <nc r="AK132">
      <v>0</v>
    </nc>
    <odxf>
      <font>
        <b/>
        <sz val="12"/>
        <color auto="1"/>
      </font>
      <numFmt numFmtId="3" formatCode="#,##0"/>
    </odxf>
    <ndxf>
      <font>
        <b val="0"/>
        <sz val="12"/>
        <color auto="1"/>
      </font>
      <numFmt numFmtId="4" formatCode="#,##0.00"/>
    </ndxf>
  </rcc>
  <rcc rId="800" sId="1">
    <nc r="C132">
      <v>83</v>
    </nc>
  </rcc>
  <rcc rId="801" sId="1">
    <nc r="B132">
      <v>122108</v>
    </nc>
  </rcc>
  <rcc rId="802" sId="1" xfDxf="1" dxf="1">
    <nc r="G132" t="inlineStr">
      <is>
        <t>Calitate și performanță în administrația publică locală a Municipiului Urziceni</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H132" start="0" length="0">
    <dxf>
      <font>
        <b/>
        <sz val="10"/>
        <color auto="1"/>
        <name val="Arial"/>
        <scheme val="none"/>
      </font>
      <fill>
        <patternFill patternType="solid">
          <bgColor theme="6" tint="0.59999389629810485"/>
        </patternFill>
      </fill>
      <alignment horizontal="center"/>
      <border outline="0">
        <left style="hair">
          <color indexed="64"/>
        </left>
        <right style="hair">
          <color indexed="64"/>
        </right>
        <top style="hair">
          <color indexed="64"/>
        </top>
        <bottom style="hair">
          <color indexed="64"/>
        </bottom>
      </border>
    </dxf>
  </rfmt>
  <rcc rId="803" sId="1" odxf="1" dxf="1">
    <nc r="H132" t="inlineStr">
      <is>
        <t>Primăria Municipiului Urziceni</t>
      </is>
    </nc>
    <ndxf>
      <font>
        <b val="0"/>
        <sz val="12"/>
        <color auto="1"/>
        <name val="Arial"/>
        <scheme val="none"/>
      </font>
      <fill>
        <patternFill patternType="none">
          <bgColor indexed="65"/>
        </patternFill>
      </fill>
      <alignment horizontal="left"/>
      <border outline="0">
        <left style="thin">
          <color indexed="64"/>
        </left>
        <right style="thin">
          <color indexed="64"/>
        </right>
        <top style="thin">
          <color indexed="64"/>
        </top>
        <bottom style="thin">
          <color indexed="64"/>
        </bottom>
      </border>
    </ndxf>
  </rcc>
  <rcc rId="804" sId="1" numFmtId="19">
    <nc r="K132">
      <v>43234</v>
    </nc>
  </rcc>
  <rcc rId="805" sId="1" numFmtId="19">
    <nc r="L132">
      <v>43722</v>
    </nc>
  </rcc>
  <rcc rId="806" sId="1">
    <nc r="P132" t="inlineStr">
      <is>
        <t>Urziceni</t>
      </is>
    </nc>
  </rcc>
  <rcv guid="{9980B309-0131-4577-BF29-212714399FDF}" action="delete"/>
  <rdn rId="0" localSheetId="1" customView="1" name="Z_9980B309_0131_4577_BF29_212714399FDF_.wvu.PrintArea" hidden="1" oldHidden="1">
    <formula>Sheet1!$A$1:$AL$327</formula>
    <oldFormula>Sheet1!$A$1:$AL$327</oldFormula>
  </rdn>
  <rdn rId="0" localSheetId="1" customView="1" name="Z_9980B309_0131_4577_BF29_212714399FDF_.wvu.FilterData" hidden="1" oldHidden="1">
    <formula>Sheet1!$A$6:$AL$327</formula>
    <oldFormula>Sheet1!$A$6:$AL$327</oldFormula>
  </rdn>
  <rcv guid="{9980B309-0131-4577-BF29-212714399FDF}"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2:XFD132">
    <dxf>
      <fill>
        <patternFill>
          <bgColor theme="5" tint="0.59999389629810485"/>
        </patternFill>
      </fill>
    </dxf>
  </rfmt>
  <rcc rId="809" sId="1" numFmtId="4">
    <oc r="T132">
      <v>360234.51</v>
    </oc>
    <nc r="T132">
      <v>332725.69</v>
    </nc>
  </rcc>
  <rcc rId="810" sId="1" numFmtId="4">
    <oc r="W132">
      <v>55094.69</v>
    </oc>
    <nc r="W132">
      <v>50887.48</v>
    </nc>
  </rcc>
  <rcc rId="811" sId="1" numFmtId="4">
    <oc r="Z132">
      <v>8476.11</v>
    </oc>
    <nc r="Z132">
      <v>7828.8400000000011</v>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1" sqref="AF132" start="0" length="0">
    <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theme="5"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812" sId="1" numFmtId="4">
    <oc r="AF132">
      <v>0</v>
    </oc>
    <nc r="AF132">
      <v>73549.58</v>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3" sId="1">
    <nc r="J132" t="inlineStr">
      <is>
        <t>Consolidarea capacitaþii administrative a Unitaþii administrativ teritoriale (UAT) Municipiul Urziceni, judeþul Ialomiþa, din regiunea mai puþin dezvoltata Sud-Est, pentru susþinerea unui management performant si calitativ prin implementarea si utilizarea a doua sisteme unitare de managenent al calitaþii CAF si ISO, aplicabile  administraþiei locale, în concordanþa cu ”Planul de acþiuni pentru implementarea etapizata a managementului calitaþii în autoritaþi si instituþii publice 2016-2020”.
OS 1. Implementarea si utilizarea instrumentului de auto-evaluare de tip CAF (Cadrul comun de autoevaluare a modului de funcþionare a instituþiilor publice) la nivelul UAT Municipiul Urziceni pentru sprijinirea schimbarii pentru performanþa, îmbunataþirea modului de realizare a activitaþilor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calitaþii ISO 9001 în UAT Municipiul Urziceni pentru o administraþie publica locala consolidata si eficienta si îmbunataþirea serviciilor publice furnizate. Din dorinþa de a-si îmbunataþi procesul de management al calitatii la nivelul întregii organizaþii, instituþia va îndeplini acest obiectiv prin implementarea, actualizarea procedurilor pentru fiecare direcþie/compartiment si trecerea la noul standard de management al calitaþii ISO 9001, care a fost implementat in anul 2010 printr-un proiect PODCA derulat de Instituþia Prefectului, judetul Ialomiþa.
3. OS 3. Dezvoltarea/cresterea abilitaþilor si certificarea unui numar de 120 de persoane din toate nivelurile ierarhice din cadrul unitaþii adminsitrativ teritoriale, UAT Municipiul Urziceni autoritaþii locale pe teme specifice în scopul implementarii unui management al calitaþii si performanþei si utilizarea managementului calitaþii.
Formarea/instruirea specifica pentru implementarea sistemului/instrumentului de management al calitaþii se va realiza ca parte a procesului de implementare al celor doua sisteme.</t>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2" start="0" length="0">
    <dxf>
      <fill>
        <patternFill patternType="none">
          <bgColor indexed="65"/>
        </patternFill>
      </fill>
    </dxf>
  </rfmt>
  <rfmt sheetId="1" sqref="B132" start="0" length="0">
    <dxf>
      <fill>
        <patternFill>
          <bgColor rgb="FFFFFF00"/>
        </patternFill>
      </fill>
    </dxf>
  </rfmt>
  <rfmt sheetId="1" sqref="C132" start="0" length="0">
    <dxf>
      <fill>
        <patternFill>
          <bgColor rgb="FFFFFF00"/>
        </patternFill>
      </fill>
    </dxf>
  </rfmt>
  <rfmt sheetId="1" sqref="D132" start="0" length="0">
    <dxf>
      <fill>
        <patternFill>
          <bgColor rgb="FFFFFF00"/>
        </patternFill>
      </fill>
    </dxf>
  </rfmt>
  <rfmt sheetId="1" sqref="E132" start="0" length="0">
    <dxf>
      <fill>
        <patternFill>
          <bgColor theme="0"/>
        </patternFill>
      </fill>
    </dxf>
  </rfmt>
  <rfmt sheetId="1" sqref="F132" start="0" length="0">
    <dxf>
      <fill>
        <patternFill>
          <bgColor rgb="FFFFFF00"/>
        </patternFill>
      </fill>
    </dxf>
  </rfmt>
  <rfmt sheetId="1" sqref="G132" start="0" length="0">
    <dxf>
      <fill>
        <patternFill patternType="none">
          <bgColor indexed="65"/>
        </patternFill>
      </fill>
    </dxf>
  </rfmt>
  <rfmt sheetId="1" sqref="H132" start="0" length="0">
    <dxf>
      <fill>
        <patternFill patternType="none">
          <bgColor indexed="65"/>
        </patternFill>
      </fill>
    </dxf>
  </rfmt>
  <rfmt sheetId="1" sqref="I132" start="0" length="0">
    <dxf>
      <fill>
        <patternFill>
          <bgColor rgb="FFFFFF00"/>
        </patternFill>
      </fill>
    </dxf>
  </rfmt>
  <rfmt sheetId="1" sqref="J132" start="0" length="0">
    <dxf>
      <fill>
        <patternFill patternType="none">
          <bgColor indexed="65"/>
        </patternFill>
      </fill>
    </dxf>
  </rfmt>
  <rfmt sheetId="1" sqref="K132" start="0" length="0">
    <dxf>
      <fill>
        <patternFill patternType="none">
          <bgColor indexed="65"/>
        </patternFill>
      </fill>
    </dxf>
  </rfmt>
  <rfmt sheetId="1" sqref="L132" start="0" length="0">
    <dxf>
      <fill>
        <patternFill patternType="none">
          <bgColor indexed="65"/>
        </patternFill>
      </fill>
    </dxf>
  </rfmt>
  <rcc rId="814" sId="1" odxf="1" dxf="1">
    <oc r="M132">
      <f>S132/AE132*100</f>
    </oc>
    <nc r="M132">
      <f>S132/AE132*100</f>
    </nc>
    <odxf>
      <fill>
        <patternFill patternType="solid">
          <bgColor theme="5" tint="0.59999389629810485"/>
        </patternFill>
      </fill>
    </odxf>
    <ndxf>
      <fill>
        <patternFill patternType="none">
          <bgColor indexed="65"/>
        </patternFill>
      </fill>
    </ndxf>
  </rcc>
  <rfmt sheetId="1" sqref="N132" start="0" length="0">
    <dxf>
      <fill>
        <patternFill>
          <bgColor theme="0"/>
        </patternFill>
      </fill>
    </dxf>
  </rfmt>
  <rfmt sheetId="1" sqref="O132" start="0" length="0">
    <dxf>
      <fill>
        <patternFill>
          <bgColor theme="0"/>
        </patternFill>
      </fill>
    </dxf>
  </rfmt>
  <rfmt sheetId="1" sqref="P132" start="0" length="0">
    <dxf>
      <fill>
        <patternFill>
          <bgColor theme="0"/>
        </patternFill>
      </fill>
    </dxf>
  </rfmt>
  <rfmt sheetId="1" sqref="Q132" start="0" length="0">
    <dxf>
      <fill>
        <patternFill>
          <bgColor theme="0"/>
        </patternFill>
      </fill>
    </dxf>
  </rfmt>
  <rfmt sheetId="1" sqref="R132" start="0" length="0">
    <dxf>
      <fill>
        <patternFill>
          <bgColor theme="0"/>
        </patternFill>
      </fill>
    </dxf>
  </rfmt>
  <rcc rId="815" sId="1" odxf="1" dxf="1">
    <oc r="S132">
      <f>T132+U132</f>
    </oc>
    <nc r="S132">
      <f>T132+U132</f>
    </nc>
    <odxf>
      <fill>
        <patternFill patternType="solid">
          <bgColor theme="5" tint="0.59999389629810485"/>
        </patternFill>
      </fill>
    </odxf>
    <ndxf>
      <fill>
        <patternFill patternType="none">
          <bgColor indexed="65"/>
        </patternFill>
      </fill>
    </ndxf>
  </rcc>
  <rfmt sheetId="1" sqref="T132" start="0" length="0">
    <dxf>
      <fill>
        <patternFill>
          <bgColor rgb="FFFFFF00"/>
        </patternFill>
      </fill>
    </dxf>
  </rfmt>
  <rfmt sheetId="1" sqref="U132" start="0" length="0">
    <dxf>
      <fill>
        <patternFill>
          <bgColor rgb="FFFFFF00"/>
        </patternFill>
      </fill>
    </dxf>
  </rfmt>
  <rcc rId="816" sId="1" odxf="1" dxf="1">
    <oc r="V132">
      <f>W132+X132</f>
    </oc>
    <nc r="V132">
      <f>W132+X132</f>
    </nc>
    <odxf>
      <fill>
        <patternFill patternType="solid">
          <bgColor theme="5" tint="0.59999389629810485"/>
        </patternFill>
      </fill>
    </odxf>
    <ndxf>
      <fill>
        <patternFill patternType="none">
          <bgColor indexed="65"/>
        </patternFill>
      </fill>
    </ndxf>
  </rcc>
  <rfmt sheetId="1" sqref="W132" start="0" length="0">
    <dxf>
      <fill>
        <patternFill>
          <bgColor rgb="FFFFFF00"/>
        </patternFill>
      </fill>
    </dxf>
  </rfmt>
  <rfmt sheetId="1" sqref="X132" start="0" length="0">
    <dxf>
      <fill>
        <patternFill>
          <bgColor rgb="FFFFFF00"/>
        </patternFill>
      </fill>
    </dxf>
  </rfmt>
  <rcc rId="817" sId="1" odxf="1" dxf="1">
    <oc r="Y132">
      <f>Z132+AA132</f>
    </oc>
    <nc r="Y132">
      <f>Z132+AA132</f>
    </nc>
    <odxf>
      <fill>
        <patternFill patternType="solid">
          <bgColor theme="5" tint="0.59999389629810485"/>
        </patternFill>
      </fill>
    </odxf>
    <ndxf>
      <fill>
        <patternFill patternType="none">
          <bgColor indexed="65"/>
        </patternFill>
      </fill>
    </ndxf>
  </rcc>
  <rfmt sheetId="1" sqref="Z132" start="0" length="0">
    <dxf>
      <fill>
        <patternFill>
          <bgColor rgb="FFFFFF00"/>
        </patternFill>
      </fill>
    </dxf>
  </rfmt>
  <rfmt sheetId="1" sqref="AA132" start="0" length="0">
    <dxf>
      <fill>
        <patternFill>
          <bgColor rgb="FFFFFF00"/>
        </patternFill>
      </fill>
    </dxf>
  </rfmt>
  <rcc rId="818" sId="1" odxf="1" dxf="1">
    <oc r="AB132">
      <f>AC132+AD132</f>
    </oc>
    <nc r="AB132">
      <f>AC132+AD132</f>
    </nc>
    <odxf>
      <fill>
        <patternFill patternType="solid">
          <bgColor theme="5" tint="0.59999389629810485"/>
        </patternFill>
      </fill>
    </odxf>
    <ndxf>
      <fill>
        <patternFill patternType="none">
          <bgColor indexed="65"/>
        </patternFill>
      </fill>
    </ndxf>
  </rcc>
  <rfmt sheetId="1" sqref="AC132" start="0" length="0">
    <dxf>
      <fill>
        <patternFill>
          <bgColor rgb="FFFFFF00"/>
        </patternFill>
      </fill>
    </dxf>
  </rfmt>
  <rfmt sheetId="1" sqref="AD132" start="0" length="0">
    <dxf>
      <fill>
        <patternFill>
          <bgColor rgb="FFFFFF00"/>
        </patternFill>
      </fill>
    </dxf>
  </rfmt>
  <rcc rId="819" sId="1" odxf="1" dxf="1">
    <oc r="AE132">
      <f>S132+V132+Y132+AB132</f>
    </oc>
    <nc r="AE132">
      <f>S132+V132+Y132+AB132</f>
    </nc>
    <odxf>
      <fill>
        <patternFill>
          <bgColor theme="5" tint="0.59999389629810485"/>
        </patternFill>
      </fill>
    </odxf>
    <ndxf>
      <fill>
        <patternFill>
          <bgColor theme="0"/>
        </patternFill>
      </fill>
    </ndxf>
  </rcc>
  <rfmt sheetId="1" sqref="AF132" start="0" length="0">
    <dxf>
      <fill>
        <patternFill patternType="none">
          <bgColor indexed="65"/>
        </patternFill>
      </fill>
    </dxf>
  </rfmt>
  <rcc rId="820" sId="1" odxf="1" dxf="1">
    <oc r="AG132">
      <f>AE132+AF132</f>
    </oc>
    <nc r="AG132">
      <f>AE132+AF132</f>
    </nc>
    <odxf>
      <fill>
        <patternFill patternType="solid">
          <bgColor theme="5" tint="0.59999389629810485"/>
        </patternFill>
      </fill>
    </odxf>
    <ndxf>
      <fill>
        <patternFill patternType="none">
          <bgColor indexed="65"/>
        </patternFill>
      </fill>
    </ndxf>
  </rcc>
  <rfmt sheetId="1" sqref="AH132" start="0" length="0">
    <dxf>
      <fill>
        <patternFill patternType="none">
          <bgColor indexed="65"/>
        </patternFill>
      </fill>
    </dxf>
  </rfmt>
  <rfmt sheetId="1" sqref="AI132" start="0" length="0">
    <dxf>
      <fill>
        <patternFill patternType="none">
          <bgColor indexed="65"/>
        </patternFill>
      </fill>
    </dxf>
  </rfmt>
  <rfmt sheetId="1" sqref="AJ132" start="0" length="0">
    <dxf>
      <fill>
        <patternFill patternType="none">
          <bgColor indexed="65"/>
        </patternFill>
      </fill>
    </dxf>
  </rfmt>
  <rfmt sheetId="1" sqref="AK132" start="0" length="0">
    <dxf>
      <fill>
        <patternFill patternType="none">
          <bgColor indexed="65"/>
        </patternFill>
      </fill>
    </dxf>
  </rfmt>
  <rfmt sheetId="1" sqref="AL132" start="0" length="0">
    <dxf>
      <fill>
        <patternFill patternType="none">
          <bgColor indexed="65"/>
        </patternFill>
      </fill>
    </dxf>
  </rfmt>
  <rfmt sheetId="1" sqref="AM132" start="0" length="0">
    <dxf>
      <fill>
        <patternFill patternType="none">
          <bgColor indexed="65"/>
        </patternFill>
      </fill>
    </dxf>
  </rfmt>
  <rfmt sheetId="1" sqref="AN132" start="0" length="0">
    <dxf>
      <fill>
        <patternFill patternType="none">
          <bgColor indexed="65"/>
        </patternFill>
      </fill>
    </dxf>
  </rfmt>
  <rfmt sheetId="1" sqref="AO132" start="0" length="0">
    <dxf>
      <fill>
        <patternFill patternType="none">
          <bgColor indexed="65"/>
        </patternFill>
      </fill>
    </dxf>
  </rfmt>
  <rfmt sheetId="1" sqref="AP132" start="0" length="0">
    <dxf>
      <fill>
        <patternFill patternType="none">
          <bgColor indexed="65"/>
        </patternFill>
      </fill>
    </dxf>
  </rfmt>
  <rfmt sheetId="1" sqref="AQ132" start="0" length="0">
    <dxf>
      <fill>
        <patternFill patternType="none">
          <bgColor indexed="65"/>
        </patternFill>
      </fill>
    </dxf>
  </rfmt>
  <rfmt sheetId="1" sqref="AR132" start="0" length="0">
    <dxf>
      <fill>
        <patternFill patternType="none">
          <bgColor indexed="65"/>
        </patternFill>
      </fill>
    </dxf>
  </rfmt>
  <rfmt sheetId="1" sqref="AS132" start="0" length="0">
    <dxf>
      <fill>
        <patternFill patternType="none">
          <bgColor indexed="65"/>
        </patternFill>
      </fill>
    </dxf>
  </rfmt>
  <rfmt sheetId="1" sqref="AT132" start="0" length="0">
    <dxf>
      <fill>
        <patternFill patternType="none">
          <bgColor indexed="65"/>
        </patternFill>
      </fill>
    </dxf>
  </rfmt>
  <rfmt sheetId="1" sqref="AU132" start="0" length="0">
    <dxf>
      <fill>
        <patternFill patternType="none">
          <bgColor indexed="65"/>
        </patternFill>
      </fill>
    </dxf>
  </rfmt>
  <rfmt sheetId="1" sqref="AV132" start="0" length="0">
    <dxf>
      <fill>
        <patternFill patternType="none">
          <bgColor indexed="65"/>
        </patternFill>
      </fill>
    </dxf>
  </rfmt>
  <rfmt sheetId="1" sqref="AW132" start="0" length="0">
    <dxf>
      <fill>
        <patternFill patternType="none">
          <bgColor indexed="65"/>
        </patternFill>
      </fill>
    </dxf>
  </rfmt>
  <rfmt sheetId="1" sqref="AX132" start="0" length="0">
    <dxf>
      <fill>
        <patternFill patternType="none">
          <bgColor indexed="65"/>
        </patternFill>
      </fill>
    </dxf>
  </rfmt>
  <rfmt sheetId="1" sqref="AY132" start="0" length="0">
    <dxf>
      <fill>
        <patternFill patternType="none">
          <bgColor indexed="65"/>
        </patternFill>
      </fill>
    </dxf>
  </rfmt>
  <rfmt sheetId="1" sqref="AZ132" start="0" length="0">
    <dxf>
      <fill>
        <patternFill patternType="none">
          <bgColor indexed="65"/>
        </patternFill>
      </fill>
    </dxf>
  </rfmt>
  <rfmt sheetId="1" sqref="BA132" start="0" length="0">
    <dxf>
      <fill>
        <patternFill patternType="none">
          <bgColor indexed="65"/>
        </patternFill>
      </fill>
    </dxf>
  </rfmt>
  <rfmt sheetId="1" sqref="BB132" start="0" length="0">
    <dxf>
      <fill>
        <patternFill patternType="none">
          <bgColor indexed="65"/>
        </patternFill>
      </fill>
    </dxf>
  </rfmt>
  <rfmt sheetId="1" sqref="BC132" start="0" length="0">
    <dxf>
      <fill>
        <patternFill patternType="none">
          <bgColor indexed="65"/>
        </patternFill>
      </fill>
    </dxf>
  </rfmt>
  <rfmt sheetId="1" sqref="BD132" start="0" length="0">
    <dxf>
      <fill>
        <patternFill patternType="none">
          <bgColor indexed="65"/>
        </patternFill>
      </fill>
    </dxf>
  </rfmt>
  <rfmt sheetId="1" sqref="BE132" start="0" length="0">
    <dxf>
      <fill>
        <patternFill patternType="none">
          <bgColor indexed="65"/>
        </patternFill>
      </fill>
    </dxf>
  </rfmt>
  <rfmt sheetId="1" sqref="BF132" start="0" length="0">
    <dxf>
      <fill>
        <patternFill patternType="none">
          <bgColor indexed="65"/>
        </patternFill>
      </fill>
    </dxf>
  </rfmt>
  <rfmt sheetId="1" sqref="BG132" start="0" length="0">
    <dxf>
      <fill>
        <patternFill patternType="none">
          <bgColor indexed="65"/>
        </patternFill>
      </fill>
    </dxf>
  </rfmt>
  <rfmt sheetId="1" sqref="BH132" start="0" length="0">
    <dxf>
      <fill>
        <patternFill patternType="none">
          <bgColor indexed="65"/>
        </patternFill>
      </fill>
    </dxf>
  </rfmt>
  <rfmt sheetId="1" sqref="BI132" start="0" length="0">
    <dxf>
      <fill>
        <patternFill patternType="none">
          <bgColor indexed="65"/>
        </patternFill>
      </fill>
    </dxf>
  </rfmt>
  <rfmt sheetId="1" sqref="BJ132" start="0" length="0">
    <dxf>
      <fill>
        <patternFill patternType="none">
          <bgColor indexed="65"/>
        </patternFill>
      </fill>
    </dxf>
  </rfmt>
  <rfmt sheetId="1" sqref="BK132" start="0" length="0">
    <dxf>
      <fill>
        <patternFill patternType="none">
          <bgColor indexed="65"/>
        </patternFill>
      </fill>
    </dxf>
  </rfmt>
  <rfmt sheetId="1" sqref="BL132" start="0" length="0">
    <dxf>
      <fill>
        <patternFill patternType="none">
          <bgColor indexed="65"/>
        </patternFill>
      </fill>
    </dxf>
  </rfmt>
  <rfmt sheetId="1" sqref="BM132" start="0" length="0">
    <dxf>
      <fill>
        <patternFill patternType="none">
          <bgColor indexed="65"/>
        </patternFill>
      </fill>
    </dxf>
  </rfmt>
  <rfmt sheetId="1" sqref="BN132" start="0" length="0">
    <dxf>
      <fill>
        <patternFill patternType="none">
          <bgColor indexed="65"/>
        </patternFill>
      </fill>
    </dxf>
  </rfmt>
  <rfmt sheetId="1" sqref="BO132" start="0" length="0">
    <dxf>
      <fill>
        <patternFill patternType="none">
          <bgColor indexed="65"/>
        </patternFill>
      </fill>
    </dxf>
  </rfmt>
  <rfmt sheetId="1" sqref="BP132" start="0" length="0">
    <dxf>
      <fill>
        <patternFill patternType="none">
          <bgColor indexed="65"/>
        </patternFill>
      </fill>
    </dxf>
  </rfmt>
  <rfmt sheetId="1" sqref="BQ132" start="0" length="0">
    <dxf>
      <fill>
        <patternFill patternType="none">
          <bgColor indexed="65"/>
        </patternFill>
      </fill>
    </dxf>
  </rfmt>
  <rfmt sheetId="1" sqref="BR132" start="0" length="0">
    <dxf>
      <fill>
        <patternFill patternType="none">
          <bgColor indexed="65"/>
        </patternFill>
      </fill>
    </dxf>
  </rfmt>
  <rfmt sheetId="1" sqref="BS132" start="0" length="0">
    <dxf>
      <fill>
        <patternFill patternType="none">
          <bgColor indexed="65"/>
        </patternFill>
      </fill>
    </dxf>
  </rfmt>
  <rfmt sheetId="1" sqref="BT132" start="0" length="0">
    <dxf>
      <fill>
        <patternFill patternType="none">
          <bgColor indexed="65"/>
        </patternFill>
      </fill>
    </dxf>
  </rfmt>
  <rfmt sheetId="1" sqref="BU132" start="0" length="0">
    <dxf>
      <fill>
        <patternFill patternType="none">
          <bgColor indexed="65"/>
        </patternFill>
      </fill>
    </dxf>
  </rfmt>
  <rfmt sheetId="1" sqref="BV132" start="0" length="0">
    <dxf>
      <fill>
        <patternFill patternType="none">
          <bgColor indexed="65"/>
        </patternFill>
      </fill>
    </dxf>
  </rfmt>
  <rfmt sheetId="1" sqref="BW132" start="0" length="0">
    <dxf>
      <fill>
        <patternFill patternType="none">
          <bgColor indexed="65"/>
        </patternFill>
      </fill>
    </dxf>
  </rfmt>
  <rfmt sheetId="1" sqref="BX132" start="0" length="0">
    <dxf>
      <fill>
        <patternFill patternType="none">
          <bgColor indexed="65"/>
        </patternFill>
      </fill>
    </dxf>
  </rfmt>
  <rfmt sheetId="1" sqref="BY132" start="0" length="0">
    <dxf>
      <fill>
        <patternFill patternType="none">
          <bgColor indexed="65"/>
        </patternFill>
      </fill>
    </dxf>
  </rfmt>
  <rfmt sheetId="1" sqref="BZ132" start="0" length="0">
    <dxf>
      <fill>
        <patternFill patternType="none">
          <bgColor indexed="65"/>
        </patternFill>
      </fill>
    </dxf>
  </rfmt>
  <rfmt sheetId="1" sqref="CA132" start="0" length="0">
    <dxf>
      <fill>
        <patternFill patternType="none">
          <bgColor indexed="65"/>
        </patternFill>
      </fill>
    </dxf>
  </rfmt>
  <rfmt sheetId="1" sqref="CB132" start="0" length="0">
    <dxf>
      <fill>
        <patternFill patternType="none">
          <bgColor indexed="65"/>
        </patternFill>
      </fill>
    </dxf>
  </rfmt>
  <rfmt sheetId="1" sqref="CC132" start="0" length="0">
    <dxf>
      <fill>
        <patternFill patternType="none">
          <bgColor indexed="65"/>
        </patternFill>
      </fill>
    </dxf>
  </rfmt>
  <rfmt sheetId="1" sqref="CD132" start="0" length="0">
    <dxf>
      <fill>
        <patternFill patternType="none">
          <bgColor indexed="65"/>
        </patternFill>
      </fill>
    </dxf>
  </rfmt>
  <rfmt sheetId="1" sqref="CE132" start="0" length="0">
    <dxf>
      <fill>
        <patternFill patternType="none">
          <bgColor indexed="65"/>
        </patternFill>
      </fill>
    </dxf>
  </rfmt>
  <rfmt sheetId="1" sqref="CF132" start="0" length="0">
    <dxf>
      <fill>
        <patternFill patternType="none">
          <bgColor indexed="65"/>
        </patternFill>
      </fill>
    </dxf>
  </rfmt>
  <rfmt sheetId="1" sqref="CG132" start="0" length="0">
    <dxf>
      <fill>
        <patternFill patternType="none">
          <bgColor indexed="65"/>
        </patternFill>
      </fill>
    </dxf>
  </rfmt>
  <rfmt sheetId="1" sqref="CH132" start="0" length="0">
    <dxf>
      <fill>
        <patternFill patternType="none">
          <bgColor indexed="65"/>
        </patternFill>
      </fill>
    </dxf>
  </rfmt>
  <rfmt sheetId="1" sqref="CI132" start="0" length="0">
    <dxf>
      <fill>
        <patternFill patternType="none">
          <bgColor indexed="65"/>
        </patternFill>
      </fill>
    </dxf>
  </rfmt>
  <rfmt sheetId="1" sqref="CJ132" start="0" length="0">
    <dxf>
      <fill>
        <patternFill patternType="none">
          <bgColor indexed="65"/>
        </patternFill>
      </fill>
    </dxf>
  </rfmt>
  <rfmt sheetId="1" sqref="CK132" start="0" length="0">
    <dxf>
      <fill>
        <patternFill patternType="none">
          <bgColor indexed="65"/>
        </patternFill>
      </fill>
    </dxf>
  </rfmt>
  <rfmt sheetId="1" sqref="CL132" start="0" length="0">
    <dxf>
      <fill>
        <patternFill patternType="none">
          <bgColor indexed="65"/>
        </patternFill>
      </fill>
    </dxf>
  </rfmt>
  <rfmt sheetId="1" sqref="CM132" start="0" length="0">
    <dxf>
      <fill>
        <patternFill patternType="none">
          <bgColor indexed="65"/>
        </patternFill>
      </fill>
    </dxf>
  </rfmt>
  <rfmt sheetId="1" sqref="CN132" start="0" length="0">
    <dxf>
      <fill>
        <patternFill patternType="none">
          <bgColor indexed="65"/>
        </patternFill>
      </fill>
    </dxf>
  </rfmt>
  <rfmt sheetId="1" sqref="CO132" start="0" length="0">
    <dxf>
      <fill>
        <patternFill patternType="none">
          <bgColor indexed="65"/>
        </patternFill>
      </fill>
    </dxf>
  </rfmt>
  <rfmt sheetId="1" sqref="CP132" start="0" length="0">
    <dxf>
      <fill>
        <patternFill patternType="none">
          <bgColor indexed="65"/>
        </patternFill>
      </fill>
    </dxf>
  </rfmt>
  <rfmt sheetId="1" sqref="CQ132" start="0" length="0">
    <dxf>
      <fill>
        <patternFill patternType="none">
          <bgColor indexed="65"/>
        </patternFill>
      </fill>
    </dxf>
  </rfmt>
  <rfmt sheetId="1" sqref="CR132" start="0" length="0">
    <dxf>
      <fill>
        <patternFill patternType="none">
          <bgColor indexed="65"/>
        </patternFill>
      </fill>
    </dxf>
  </rfmt>
  <rfmt sheetId="1" sqref="CS132" start="0" length="0">
    <dxf>
      <fill>
        <patternFill patternType="none">
          <bgColor indexed="65"/>
        </patternFill>
      </fill>
    </dxf>
  </rfmt>
  <rfmt sheetId="1" sqref="CT132" start="0" length="0">
    <dxf>
      <fill>
        <patternFill patternType="none">
          <bgColor indexed="65"/>
        </patternFill>
      </fill>
    </dxf>
  </rfmt>
  <rfmt sheetId="1" sqref="CU132" start="0" length="0">
    <dxf>
      <fill>
        <patternFill patternType="none">
          <bgColor indexed="65"/>
        </patternFill>
      </fill>
    </dxf>
  </rfmt>
  <rfmt sheetId="1" sqref="CV132" start="0" length="0">
    <dxf>
      <fill>
        <patternFill patternType="none">
          <bgColor indexed="65"/>
        </patternFill>
      </fill>
    </dxf>
  </rfmt>
  <rfmt sheetId="1" sqref="CW132" start="0" length="0">
    <dxf>
      <fill>
        <patternFill patternType="none">
          <bgColor indexed="65"/>
        </patternFill>
      </fill>
    </dxf>
  </rfmt>
  <rfmt sheetId="1" sqref="CX132" start="0" length="0">
    <dxf>
      <fill>
        <patternFill patternType="none">
          <bgColor indexed="65"/>
        </patternFill>
      </fill>
    </dxf>
  </rfmt>
  <rfmt sheetId="1" sqref="CY132" start="0" length="0">
    <dxf>
      <fill>
        <patternFill patternType="none">
          <bgColor indexed="65"/>
        </patternFill>
      </fill>
    </dxf>
  </rfmt>
  <rfmt sheetId="1" sqref="CZ132" start="0" length="0">
    <dxf>
      <fill>
        <patternFill patternType="none">
          <bgColor indexed="65"/>
        </patternFill>
      </fill>
    </dxf>
  </rfmt>
  <rfmt sheetId="1" sqref="DA132" start="0" length="0">
    <dxf>
      <fill>
        <patternFill patternType="none">
          <bgColor indexed="65"/>
        </patternFill>
      </fill>
    </dxf>
  </rfmt>
  <rfmt sheetId="1" sqref="DB132" start="0" length="0">
    <dxf>
      <fill>
        <patternFill patternType="none">
          <bgColor indexed="65"/>
        </patternFill>
      </fill>
    </dxf>
  </rfmt>
  <rfmt sheetId="1" sqref="DC132" start="0" length="0">
    <dxf>
      <fill>
        <patternFill patternType="none">
          <bgColor indexed="65"/>
        </patternFill>
      </fill>
    </dxf>
  </rfmt>
  <rfmt sheetId="1" sqref="DD132" start="0" length="0">
    <dxf>
      <fill>
        <patternFill patternType="none">
          <bgColor indexed="65"/>
        </patternFill>
      </fill>
    </dxf>
  </rfmt>
  <rfmt sheetId="1" sqref="DE132" start="0" length="0">
    <dxf>
      <fill>
        <patternFill patternType="none">
          <bgColor indexed="65"/>
        </patternFill>
      </fill>
    </dxf>
  </rfmt>
  <rfmt sheetId="1" sqref="DF132" start="0" length="0">
    <dxf>
      <fill>
        <patternFill patternType="none">
          <bgColor indexed="65"/>
        </patternFill>
      </fill>
    </dxf>
  </rfmt>
  <rfmt sheetId="1" sqref="DG132" start="0" length="0">
    <dxf>
      <fill>
        <patternFill patternType="none">
          <bgColor indexed="65"/>
        </patternFill>
      </fill>
    </dxf>
  </rfmt>
  <rfmt sheetId="1" sqref="A132:XFD132" start="0" length="0">
    <dxf>
      <fill>
        <patternFill patternType="none">
          <bgColor indexed="65"/>
        </patternFill>
      </fill>
    </dxf>
  </rfmt>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1" sId="1">
    <nc r="B300">
      <v>111284</v>
    </nc>
  </rcc>
  <rcc rId="822" sId="1">
    <nc r="C300">
      <v>182</v>
    </nc>
  </rcc>
  <rcc rId="823" sId="1">
    <nc r="D300" t="inlineStr">
      <is>
        <t>GD</t>
      </is>
    </nc>
  </rcc>
  <rcc rId="824" sId="1">
    <nc r="E300" t="inlineStr">
      <is>
        <t>AP1/11i /1.2</t>
      </is>
    </nc>
  </rcc>
  <rcc rId="825" sId="1" odxf="1" dxf="1">
    <nc r="F300" t="inlineStr">
      <is>
        <t>CP 2/2017 (MySMIS: POCA/111/1/1)</t>
      </is>
    </nc>
    <odxf>
      <font>
        <sz val="12"/>
        <family val="2"/>
        <charset val="238"/>
      </font>
    </odxf>
    <ndxf>
      <font>
        <sz val="12"/>
        <family val="2"/>
      </font>
    </ndxf>
  </rcc>
  <rcc rId="826" sId="1" odxf="1" dxf="1">
    <nc r="G300" t="inlineStr">
      <is>
        <t>Buna guvernare in domeniul serviciilor sociale</t>
      </is>
    </nc>
    <ndxf>
      <font>
        <sz val="11"/>
        <color theme="1"/>
        <name val="Calibri"/>
        <family val="2"/>
        <charset val="238"/>
        <scheme val="minor"/>
      </font>
      <alignment horizontal="center"/>
    </ndxf>
  </rcc>
  <rcc rId="827" sId="1">
    <nc r="H300" t="inlineStr">
      <is>
        <t>ASOCIATIA ASISTENTILOR SOCIALI PROFESIONISTI "PROSOCIAL"</t>
      </is>
    </nc>
  </rcc>
  <rfmt sheetId="1" sqref="H300">
    <dxf>
      <alignment horizontal="center"/>
    </dxf>
  </rfmt>
  <rcc rId="828" sId="1">
    <nc r="J300" t="inlineStr">
      <is>
        <t>OBIECTIVUL GENERAL: Consolidarea capacitaþii sectorului neguvernamental în vederea susþinerii dezvoltarii mecanismului naþional de
incluziune sociala prin elaborarea de politici publice predictibile si fundamentate vizând dezvoltarea capacitaþii de planificare,
implementare, monitorizare si evaluare în domeniul serviciilor sociale prin implicarea activa a profesionistilor din structura sectorului
neguvernamental si al autoritatilor publice locale.
1. OS 1 – Întarirea capacitaþii instituþionale a ONG-urilor pentru elaborarea politicilor publice privind cadrul procedural pentru
identificarea si evaluarea nevoilor sociale individuale, familiale sau de grup pentru prevenirea, combaterea si soluþionarea
situaþiilor de dificultate
2. OS 2 – Formularea de politica publica în domeniul serviciilor sociale ca element important al dezvoltarii societaþii;
3. OS 3 – Cresterea competenþelor profesionale ale profesionistilor din structura ONG-urilor cu responsabilitaþi în domeniul
serviciilor sociale în tematici privind managementului de caz al serviciilor sociale si comunicarea si facilitarea colaborarii cu
persoane din structura administratiei publice locale.
4. OS 4 – Stimularea spiritului de iniþiativa si favorizarea de acþiuni de advocacy pentru sensibilizarea actorilor instituþionali de la
nivel local si central cu privire la politica publica propusa.</t>
      </is>
    </nc>
  </rcc>
  <rcc rId="829" sId="1" numFmtId="19">
    <nc r="K300">
      <v>43236</v>
    </nc>
  </rcc>
  <rcc rId="830" sId="1" numFmtId="19">
    <nc r="L300">
      <v>43359</v>
    </nc>
  </rcc>
  <rcc rId="831" sId="1">
    <nc r="N300" t="inlineStr">
      <is>
        <t>Proiect cu acoperire națională</t>
      </is>
    </nc>
  </rcc>
  <rcc rId="832" sId="1">
    <nc r="O300" t="inlineStr">
      <is>
        <t>Cluj</t>
      </is>
    </nc>
  </rcc>
  <rcc rId="833" sId="1">
    <nc r="P300" t="inlineStr">
      <is>
        <t>Cluj-Napoca</t>
      </is>
    </nc>
  </rcc>
  <rcc rId="834" sId="1">
    <nc r="Q300" t="inlineStr">
      <is>
        <t>ONG</t>
      </is>
    </nc>
  </rcc>
  <rcc rId="835" sId="1" odxf="1" dxf="1">
    <nc r="R300"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amily val="2"/>
        <charset val="238"/>
      </font>
      <fill>
        <patternFill patternType="solid">
          <bgColor theme="0"/>
        </patternFill>
      </fill>
    </odxf>
    <ndxf>
      <font>
        <sz val="12"/>
        <color auto="1"/>
        <family val="2"/>
      </font>
      <fill>
        <patternFill patternType="none">
          <bgColor indexed="65"/>
        </patternFill>
      </fill>
    </ndxf>
  </rcc>
  <rcc rId="836" sId="1" numFmtId="4">
    <nc r="T300">
      <v>661439.4</v>
    </nc>
  </rcc>
  <rcc rId="837" sId="1" numFmtId="4">
    <nc r="U300">
      <v>158784.85999999999</v>
    </nc>
  </rcc>
  <rcc rId="838" sId="1" numFmtId="4">
    <nc r="W300">
      <v>116724.6</v>
    </nc>
  </rcc>
  <rcc rId="839" sId="1" numFmtId="4">
    <nc r="X300">
      <v>39696.21</v>
    </nc>
  </rcc>
  <rcc rId="840" sId="1" numFmtId="4">
    <nc r="AC300">
      <v>15880.9</v>
    </nc>
  </rcc>
  <rcc rId="841" sId="1" numFmtId="4">
    <nc r="AD300">
      <v>4050.63</v>
    </nc>
  </rcc>
  <rcc rId="842" sId="1">
    <nc r="AH300" t="inlineStr">
      <is>
        <t>implementare</t>
      </is>
    </nc>
  </rcc>
  <rcc rId="843" sId="1">
    <nc r="AI300" t="inlineStr">
      <is>
        <t>n.a</t>
      </is>
    </nc>
  </rcc>
  <rcc rId="844" sId="1" numFmtId="4">
    <nc r="AJ300">
      <v>0</v>
    </nc>
  </rcc>
  <rcc rId="845" sId="1" numFmtId="4">
    <nc r="AK300">
      <v>0</v>
    </nc>
  </rcc>
  <rcv guid="{C408A2F1-296F-4EAD-B15B-336D73846FDD}" action="delete"/>
  <rdn rId="0" localSheetId="1" customView="1" name="Z_C408A2F1_296F_4EAD_B15B_336D73846FDD_.wvu.PrintArea" hidden="1" oldHidden="1">
    <formula>Sheet1!$A$1:$AL$327</formula>
    <oldFormula>Sheet1!$A$1:$AL$327</oldFormula>
  </rdn>
  <rdn rId="0" localSheetId="1" customView="1" name="Z_C408A2F1_296F_4EAD_B15B_336D73846FDD_.wvu.FilterData" hidden="1" oldHidden="1">
    <formula>Sheet1!$A$6:$AL$327</formula>
    <oldFormula>Sheet1!$A$6:$AL$327</oldFormula>
  </rdn>
  <rcv guid="{C408A2F1-296F-4EAD-B15B-336D73846FDD}"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9" start="0" length="0">
    <dxf>
      <border>
        <left style="thin">
          <color indexed="64"/>
        </left>
        <right style="thin">
          <color indexed="64"/>
        </right>
        <top/>
        <bottom style="thin">
          <color indexed="64"/>
        </bottom>
      </border>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Sheet1!$A$1:$AL$321</formula>
    <oldFormula>Sheet1!$A$1:$AL$321</oldFormula>
  </rdn>
  <rdn rId="0" localSheetId="1" customView="1" name="Z_901F9774_8BE7_424D_87C2_1026F3FA2E93_.wvu.FilterData" hidden="1" oldHidden="1">
    <formula>Sheet1!$C$1:$C$327</formula>
    <oldFormula>Sheet1!$A$6:$AL$321</oldFormula>
  </rdn>
  <rcv guid="{901F9774-8BE7-424D-87C2-1026F3FA2E93}"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8" sId="1">
    <nc r="B301">
      <v>116994</v>
    </nc>
  </rcc>
  <rcc rId="849" sId="1">
    <nc r="C301">
      <v>399</v>
    </nc>
  </rcc>
  <rcc rId="850" sId="1">
    <nc r="D301" t="inlineStr">
      <is>
        <t>VB</t>
      </is>
    </nc>
  </rcc>
  <rfmt sheetId="1" sqref="G301" start="0" length="0">
    <dxf>
      <font>
        <sz val="11"/>
        <color theme="1"/>
        <name val="Calibri"/>
        <family val="2"/>
        <charset val="238"/>
        <scheme val="minor"/>
      </font>
      <alignment vertical="bottom" wrapText="0"/>
      <border outline="0">
        <left/>
        <right/>
        <top/>
        <bottom/>
      </border>
    </dxf>
  </rfmt>
  <rfmt sheetId="1" xfDxf="1" sqref="G301" start="0" length="0">
    <dxf>
      <font>
        <i/>
        <name val="Trebuchet MS"/>
        <scheme val="none"/>
      </font>
    </dxf>
  </rfmt>
  <rcc rId="851" sId="1" odxf="1" dxf="1">
    <nc r="G301" t="inlineStr">
      <is>
        <t>”Zero birocrație - mecanism integrat de identificare si simplificare a sarcinilor administrative pentru mediul de afaceri si pentru cetațeni”</t>
      </is>
    </nc>
    <ndxf>
      <font>
        <i val="0"/>
        <sz val="11"/>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852" sId="1">
    <nc r="F301" t="inlineStr">
      <is>
        <t>IP8/2017 (MySMIS:
POCA/129/1/1)</t>
      </is>
    </nc>
  </rcc>
  <rcc rId="853" sId="1">
    <nc r="E301" t="inlineStr">
      <is>
        <t>AP1/1.1</t>
      </is>
    </nc>
  </rcc>
  <rcc rId="854" sId="1">
    <nc r="H301" t="inlineStr">
      <is>
        <t>Secretariatul General al Guvernului</t>
      </is>
    </nc>
  </rcc>
  <rcc rId="855" sId="1">
    <nc r="I301" t="inlineStr">
      <is>
        <t>na</t>
      </is>
    </nc>
  </rcc>
  <rfmt sheetId="1" sqref="I301" start="0" length="0">
    <dxf>
      <border>
        <left style="thin">
          <color indexed="64"/>
        </left>
        <right style="thin">
          <color indexed="64"/>
        </right>
        <top style="thin">
          <color indexed="64"/>
        </top>
        <bottom style="thin">
          <color indexed="64"/>
        </bottom>
      </border>
    </dxf>
  </rfmt>
  <rfmt sheetId="1" sqref="I301">
    <dxf>
      <border>
        <left style="thin">
          <color indexed="64"/>
        </left>
        <right style="thin">
          <color indexed="64"/>
        </right>
        <top style="thin">
          <color indexed="64"/>
        </top>
        <bottom style="thin">
          <color indexed="64"/>
        </bottom>
        <vertical style="thin">
          <color indexed="64"/>
        </vertical>
        <horizontal style="thin">
          <color indexed="64"/>
        </horizontal>
      </border>
    </dxf>
  </rfmt>
  <rcc rId="856" sId="1">
    <nc r="J301" t="inlineStr">
      <is>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cetaþenilor.</t>
      </is>
    </nc>
  </rcc>
  <rfmt sheetId="1" sqref="A301:XFD301">
    <dxf>
      <fill>
        <patternFill>
          <bgColor theme="4"/>
        </patternFill>
      </fill>
    </dxf>
  </rfmt>
  <rcc rId="857" sId="1" numFmtId="19">
    <nc r="K301">
      <v>43236</v>
    </nc>
  </rcc>
  <rcc rId="858" sId="1" numFmtId="19">
    <nc r="L301">
      <v>44028</v>
    </nc>
  </rcc>
  <rcc rId="859" sId="1" odxf="1" dxf="1">
    <nc r="N301" t="inlineStr">
      <is>
        <t>Proiect cu acoperire națională</t>
      </is>
    </nc>
    <odxf>
      <fill>
        <patternFill>
          <bgColor theme="4"/>
        </patternFill>
      </fill>
    </odxf>
    <ndxf>
      <fill>
        <patternFill>
          <bgColor theme="0"/>
        </patternFill>
      </fill>
    </ndxf>
  </rcc>
  <rcc rId="860" sId="1">
    <nc r="Q301" t="inlineStr">
      <is>
        <t>APC</t>
      </is>
    </nc>
  </rcc>
  <rcc rId="861" sId="1" odxf="1" dxf="1">
    <nc r="R301"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font>
      <fill>
        <patternFill patternType="none">
          <bgColor indexed="65"/>
        </patternFill>
      </fill>
    </ndxf>
  </rcc>
  <rcc rId="862" sId="1" numFmtId="4">
    <oc r="S301">
      <f>T301+U301</f>
    </oc>
    <nc r="S301">
      <v>6570135.6299999999</v>
    </nc>
  </rcc>
  <rcc rId="863" sId="1" numFmtId="4">
    <oc r="V301">
      <f>W301+X301</f>
    </oc>
    <nc r="V301">
      <v>0</v>
    </nc>
  </rcc>
  <rcc rId="864" sId="1" numFmtId="4">
    <nc r="T301">
      <v>5298241.96</v>
    </nc>
  </rcc>
  <rcc rId="865" sId="1" numFmtId="4">
    <nc r="U301">
      <v>1271893.67</v>
    </nc>
  </rcc>
  <rcc rId="866" sId="1" numFmtId="4">
    <oc r="Y301">
      <f>Z301+AA301</f>
    </oc>
    <nc r="Y301">
      <v>1252957.29</v>
    </nc>
  </rcc>
  <rcc rId="867" sId="1" numFmtId="4">
    <nc r="Z301">
      <v>934983.88</v>
    </nc>
  </rcc>
  <rcc rId="868" sId="1" numFmtId="4">
    <nc r="AA301">
      <v>317973.42</v>
    </nc>
  </rcc>
  <rcv guid="{3AFE79CE-CE75-447D-8C73-1AE63A224CBA}" action="delete"/>
  <rdn rId="0" localSheetId="1" customView="1" name="Z_3AFE79CE_CE75_447D_8C73_1AE63A224CBA_.wvu.PrintArea" hidden="1" oldHidden="1">
    <formula>Sheet1!$A$1:$AL$327</formula>
    <oldFormula>Sheet1!$A$1:$AL$327</oldFormula>
  </rdn>
  <rdn rId="0" localSheetId="1" customView="1" name="Z_3AFE79CE_CE75_447D_8C73_1AE63A224CBA_.wvu.FilterData" hidden="1" oldHidden="1">
    <formula>Sheet1!$A$6:$AL$327</formula>
    <oldFormula>Sheet1!$A$6:$AL$327</oldFormula>
  </rdn>
  <rcv guid="{3AFE79CE-CE75-447D-8C73-1AE63A224CBA}"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1" sId="1">
    <nc r="B302">
      <v>112921</v>
    </nc>
  </rcc>
  <rcc rId="872" sId="1">
    <nc r="C302">
      <v>288</v>
    </nc>
  </rcc>
  <rcc rId="873" sId="1">
    <nc r="D302" t="inlineStr">
      <is>
        <t>VB</t>
      </is>
    </nc>
  </rcc>
  <rcc rId="874" sId="1">
    <nc r="F302" t="inlineStr">
      <is>
        <t>CP 2/2017 (MySMIS: POCA/111/1/1)</t>
      </is>
    </nc>
  </rcc>
  <rcc rId="875" sId="1">
    <nc r="E302" t="inlineStr">
      <is>
        <t>AP1/1.1i/1.2</t>
      </is>
    </nc>
  </rcc>
  <rfmt sheetId="1" sqref="H302" start="0" length="0">
    <dxf>
      <font>
        <sz val="11"/>
        <color theme="1"/>
        <name val="Calibri"/>
        <family val="2"/>
        <charset val="238"/>
        <scheme val="minor"/>
      </font>
      <alignment horizontal="general" vertical="bottom" wrapText="0"/>
      <border outline="0">
        <left/>
        <right/>
        <top/>
        <bottom/>
      </border>
    </dxf>
  </rfmt>
  <rfmt sheetId="1" xfDxf="1" sqref="H302" start="0" length="0">
    <dxf>
      <font>
        <b/>
        <name val="Trebuchet MS"/>
        <scheme val="none"/>
      </font>
    </dxf>
  </rfmt>
  <rcc rId="876" sId="1" odxf="1" dxf="1">
    <nc r="H302" t="inlineStr">
      <is>
        <t>Institutul Roman Pentru Educație și Incluziune Sociala</t>
      </is>
    </nc>
    <ndxf>
      <font>
        <b val="0"/>
        <sz val="12"/>
        <color auto="1"/>
        <name val="Trebuchet MS"/>
        <scheme val="none"/>
      </font>
      <fill>
        <patternFill patternType="solid">
          <bgColor theme="4"/>
        </patternFill>
      </fill>
      <alignment horizontal="left" vertical="center" wrapText="1"/>
      <border outline="0">
        <left style="thin">
          <color indexed="64"/>
        </left>
        <right style="thin">
          <color indexed="64"/>
        </right>
        <top style="thin">
          <color indexed="64"/>
        </top>
        <bottom style="thin">
          <color indexed="64"/>
        </bottom>
      </border>
    </ndxf>
  </rcc>
  <rcc rId="877" sId="1">
    <nc r="G302" t="inlineStr">
      <is>
        <t>Implicare civică pentru formularea propunerilor alternative de politici publice în educație”</t>
      </is>
    </nc>
  </rcc>
  <rcc rId="878" sId="1">
    <nc r="I302" t="inlineStr">
      <is>
        <t>Asociația pentru Participare Civică</t>
      </is>
    </nc>
  </rcc>
  <rcc rId="879" sId="1">
    <nc r="J302" t="inlineStr">
      <is>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0" sId="1" numFmtId="19">
    <nc r="K302">
      <v>43236</v>
    </nc>
  </rcc>
  <rcc rId="881" sId="1" numFmtId="19">
    <nc r="L302">
      <v>43724</v>
    </nc>
  </rcc>
  <rcc rId="882" sId="1">
    <nc r="N302" t="inlineStr">
      <is>
        <t>Proiect cu acoperire națională</t>
      </is>
    </nc>
  </rcc>
  <rcc rId="883" sId="1">
    <nc r="Q302" t="inlineStr">
      <is>
        <t>ONG</t>
      </is>
    </nc>
  </rcc>
  <rcc rId="884" sId="1" odxf="1" dxf="1">
    <nc r="R302"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odxf>
    <ndxf>
      <font>
        <sz val="12"/>
        <color auto="1"/>
      </font>
    </ndxf>
  </rcc>
  <rcc rId="885" sId="1" numFmtId="4">
    <oc r="S302">
      <f>T302+U302</f>
    </oc>
    <nc r="S302">
      <v>692528.2</v>
    </nc>
  </rcc>
  <rcc rId="886" sId="1" numFmtId="4">
    <nc r="T302">
      <v>558463.65</v>
    </nc>
  </rcc>
  <rcc rId="887" sId="1" numFmtId="4">
    <nc r="U302">
      <v>134064.54</v>
    </nc>
  </rcc>
  <rcc rId="888" sId="1" numFmtId="4">
    <oc r="V301">
      <v>0</v>
    </oc>
    <nc r="V301">
      <v>132068.54</v>
    </nc>
  </rcc>
  <rcc rId="889" sId="1" numFmtId="4">
    <nc r="W301">
      <v>98552.41</v>
    </nc>
  </rcc>
  <rcc rId="890" sId="1" numFmtId="4">
    <nc r="X301">
      <v>33516.14</v>
    </nc>
  </rcc>
  <rcc rId="891" sId="1" numFmtId="4">
    <oc r="V302">
      <f>W302+X302</f>
    </oc>
    <nc r="V302">
      <v>132068.54</v>
    </nc>
  </rcc>
  <rcc rId="892" sId="1" numFmtId="4">
    <nc r="W302">
      <v>98552.41</v>
    </nc>
  </rcc>
  <rcc rId="893" sId="1" numFmtId="4">
    <nc r="X302">
      <v>33516.14</v>
    </nc>
  </rcc>
  <rcc rId="894" sId="1" numFmtId="4">
    <oc r="Y302">
      <f>Z302+AA302</f>
    </oc>
    <nc r="Y302">
      <v>16828.509999999998</v>
    </nc>
  </rcc>
  <rcc rId="895" sId="1" numFmtId="4">
    <nc r="Z302">
      <v>13408.5</v>
    </nc>
  </rcc>
  <rcc rId="896" sId="1" numFmtId="4">
    <nc r="AA302">
      <v>3420.01</v>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01:XFD301">
    <dxf>
      <fill>
        <patternFill patternType="none">
          <bgColor auto="1"/>
        </patternFill>
      </fill>
    </dxf>
  </rfmt>
  <rfmt sheetId="1" sqref="H302">
    <dxf>
      <fill>
        <patternFill patternType="none">
          <bgColor auto="1"/>
        </patternFill>
      </fill>
    </dxf>
  </rfmt>
  <rfmt sheetId="1" sqref="B301:D301">
    <dxf>
      <fill>
        <patternFill patternType="solid">
          <bgColor rgb="FFFFFF00"/>
        </patternFill>
      </fill>
    </dxf>
  </rfmt>
  <rfmt sheetId="1" sqref="F301">
    <dxf>
      <fill>
        <patternFill patternType="solid">
          <bgColor rgb="FFFFFF00"/>
        </patternFill>
      </fill>
    </dxf>
  </rfmt>
  <rfmt sheetId="1" sqref="I301">
    <dxf>
      <fill>
        <patternFill patternType="solid">
          <bgColor rgb="FFFFFF00"/>
        </patternFill>
      </fill>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7" sId="1">
    <nc r="AH301" t="inlineStr">
      <is>
        <t>implementare</t>
      </is>
    </nc>
  </rcc>
  <rcc rId="898" sId="1" odxf="1" dxf="1">
    <nc r="AH302" t="inlineStr">
      <is>
        <t>implementare</t>
      </is>
    </nc>
    <odxf>
      <fill>
        <patternFill patternType="solid">
          <bgColor theme="0"/>
        </patternFill>
      </fill>
    </odxf>
    <ndxf>
      <fill>
        <patternFill patternType="none">
          <bgColor indexed="65"/>
        </patternFill>
      </fill>
    </ndxf>
  </rcc>
  <rcv guid="{7C1B4D6D-D666-48DD-AB17-E00791B6F0B6}" action="delete"/>
  <rdn rId="0" localSheetId="1" customView="1" name="Z_7C1B4D6D_D666_48DD_AB17_E00791B6F0B6_.wvu.PrintArea" hidden="1" oldHidden="1">
    <formula>Sheet1!$A$1:$AL$327</formula>
    <oldFormula>Sheet1!$A$1:$AL$327</oldFormula>
  </rdn>
  <rdn rId="0" localSheetId="1" customView="1" name="Z_7C1B4D6D_D666_48DD_AB17_E00791B6F0B6_.wvu.FilterData" hidden="1" oldHidden="1">
    <formula>Sheet1!$A$6:$DG$310</formula>
    <oldFormula>Sheet1!$A$6:$DG$306</oldFormula>
  </rdn>
  <rcv guid="{7C1B4D6D-D666-48DD-AB17-E00791B6F0B6}"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1" sId="1">
    <oc r="S301">
      <v>6570135.6299999999</v>
    </oc>
    <nc r="S301">
      <f>T301+U301</f>
    </nc>
  </rcc>
  <rfmt sheetId="1" sqref="S301">
    <dxf>
      <fill>
        <patternFill patternType="solid">
          <bgColor rgb="FFFFFF00"/>
        </patternFill>
      </fill>
    </dxf>
  </rfmt>
  <rcc rId="902" sId="1">
    <oc r="S302">
      <v>692528.2</v>
    </oc>
    <nc r="S302">
      <f>T302+U302</f>
    </nc>
  </rcc>
  <rfmt sheetId="1" sqref="S301">
    <dxf>
      <fill>
        <patternFill patternType="none">
          <bgColor auto="1"/>
        </patternFill>
      </fill>
    </dxf>
  </rfmt>
  <rfmt sheetId="1" sqref="T301">
    <dxf>
      <fill>
        <patternFill>
          <bgColor auto="1"/>
        </patternFill>
      </fill>
    </dxf>
  </rfmt>
  <rfmt sheetId="1" sqref="T301">
    <dxf>
      <fill>
        <patternFill patternType="solid">
          <bgColor rgb="FFFFFF00"/>
        </patternFill>
      </fill>
    </dxf>
  </rfmt>
  <rfmt sheetId="1" sqref="U301">
    <dxf>
      <fill>
        <patternFill patternType="solid">
          <bgColor rgb="FFFFFF00"/>
        </patternFill>
      </fill>
    </dxf>
  </rfmt>
  <rcc rId="903" sId="1">
    <oc r="V301">
      <v>132068.54</v>
    </oc>
    <nc r="V301">
      <f>W301+X301</f>
    </nc>
  </rcc>
  <rcc rId="904" sId="1" numFmtId="4">
    <oc r="V302">
      <v>132068.54</v>
    </oc>
    <nc r="V302">
      <f>W302+X302</f>
    </nc>
  </rcc>
  <rfmt sheetId="1" sqref="W301 X301">
    <dxf>
      <fill>
        <patternFill patternType="solid">
          <bgColor rgb="FFFFFF00"/>
        </patternFill>
      </fill>
    </dxf>
  </rfmt>
  <rfmt sheetId="1" sqref="Z301 AA301">
    <dxf>
      <fill>
        <patternFill patternType="solid">
          <bgColor rgb="FFFFFF00"/>
        </patternFill>
      </fill>
    </dxf>
  </rfmt>
  <rcc rId="905" sId="1" numFmtId="4">
    <oc r="Y301">
      <v>1252957.29</v>
    </oc>
    <nc r="Y301">
      <f>Z301+AA301</f>
    </nc>
  </rcc>
  <rcc rId="906" sId="1" numFmtId="4">
    <nc r="AD301">
      <v>0</v>
    </nc>
  </rcc>
  <rcc rId="907" sId="1" numFmtId="4">
    <nc r="AC301">
      <v>0</v>
    </nc>
  </rcc>
  <rfmt sheetId="1" sqref="AE301">
    <dxf>
      <fill>
        <patternFill patternType="solid">
          <bgColor rgb="FFFFFF00"/>
        </patternFill>
      </fill>
    </dxf>
  </rfmt>
  <rcc rId="908" sId="1" numFmtId="4">
    <oc r="W301">
      <v>98552.41</v>
    </oc>
    <nc r="W301">
      <v>0</v>
    </nc>
  </rcc>
  <rcc rId="909" sId="1" numFmtId="4">
    <oc r="X301">
      <v>33516.14</v>
    </oc>
    <nc r="X301">
      <v>0</v>
    </nc>
  </rcc>
  <rcc rId="910" sId="1" numFmtId="4">
    <oc r="AA301">
      <v>317973.42</v>
    </oc>
    <nc r="AA301">
      <v>317973.40999999997</v>
    </nc>
  </rcc>
  <rcv guid="{3AFE79CE-CE75-447D-8C73-1AE63A224CBA}" action="delete"/>
  <rdn rId="0" localSheetId="1" customView="1" name="Z_3AFE79CE_CE75_447D_8C73_1AE63A224CBA_.wvu.PrintArea" hidden="1" oldHidden="1">
    <formula>Sheet1!$A$1:$AL$327</formula>
    <oldFormula>Sheet1!$A$1:$AL$327</oldFormula>
  </rdn>
  <rdn rId="0" localSheetId="1" customView="1" name="Z_3AFE79CE_CE75_447D_8C73_1AE63A224CBA_.wvu.FilterData" hidden="1" oldHidden="1">
    <formula>Sheet1!$A$6:$AL$327</formula>
    <oldFormula>Sheet1!$A$6:$AL$327</oldFormula>
  </rdn>
  <rcv guid="{3AFE79CE-CE75-447D-8C73-1AE63A224CBA}"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3" sId="1" numFmtId="4">
    <nc r="AF301">
      <v>0</v>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4" sId="1" numFmtId="4">
    <oc r="Y302">
      <v>16828.509999999998</v>
    </oc>
    <nc r="Y302">
      <f>Z302+AA302</f>
    </nc>
  </rcc>
  <rcc rId="915" sId="1" numFmtId="4">
    <nc r="AC302">
      <v>13408.5</v>
    </nc>
  </rcc>
  <rcc rId="916" sId="1" numFmtId="4">
    <nc r="AD302">
      <v>3420.01</v>
    </nc>
  </rcc>
  <rcc rId="917" sId="1" numFmtId="4">
    <oc r="AA302">
      <v>3420.01</v>
    </oc>
    <nc r="AA302">
      <v>0</v>
    </nc>
  </rcc>
  <rcc rId="918" sId="1" numFmtId="4">
    <oc r="Z302">
      <v>13408.5</v>
    </oc>
    <nc r="Z302">
      <v>0</v>
    </nc>
  </rcc>
  <rcc rId="919" sId="1" numFmtId="4">
    <nc r="AF302">
      <v>0</v>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0" sId="1" numFmtId="4">
    <nc r="AF292">
      <v>0</v>
    </nc>
  </rcc>
  <rcv guid="{3AFE79CE-CE75-447D-8C73-1AE63A224CBA}" action="delete"/>
  <rdn rId="0" localSheetId="1" customView="1" name="Z_3AFE79CE_CE75_447D_8C73_1AE63A224CBA_.wvu.PrintArea" hidden="1" oldHidden="1">
    <formula>Sheet1!$A$1:$AL$327</formula>
    <oldFormula>Sheet1!$A$1:$AL$327</oldFormula>
  </rdn>
  <rdn rId="0" localSheetId="1" customView="1" name="Z_3AFE79CE_CE75_447D_8C73_1AE63A224CBA_.wvu.FilterData" hidden="1" oldHidden="1">
    <formula>Sheet1!$A$6:$AL$327</formula>
    <oldFormula>Sheet1!$A$6:$AL$327</oldFormula>
  </rdn>
  <rcv guid="{3AFE79CE-CE75-447D-8C73-1AE63A224CBA}"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AFE79CE-CE75-447D-8C73-1AE63A224CBA}" action="delete"/>
  <rdn rId="0" localSheetId="1" customView="1" name="Z_3AFE79CE_CE75_447D_8C73_1AE63A224CBA_.wvu.PrintArea" hidden="1" oldHidden="1">
    <formula>Sheet1!$A$1:$AL$327</formula>
    <oldFormula>Sheet1!$A$1:$AL$327</oldFormula>
  </rdn>
  <rdn rId="0" localSheetId="1" customView="1" name="Z_3AFE79CE_CE75_447D_8C73_1AE63A224CBA_.wvu.FilterData" hidden="1" oldHidden="1">
    <formula>Sheet1!$A$6:$AL$327</formula>
    <oldFormula>Sheet1!$A$6:$AL$327</oldFormula>
  </rdn>
  <rcv guid="{3AFE79CE-CE75-447D-8C73-1AE63A224CB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nc r="B248">
      <v>117834</v>
    </nc>
  </rcc>
  <rcc rId="39" sId="1" numFmtId="19">
    <oc r="L248">
      <v>43613</v>
    </oc>
    <nc r="L248">
      <v>43610</v>
    </nc>
  </rcc>
  <rcc rId="40" sId="1">
    <oc r="AI248" t="inlineStr">
      <is>
        <t>AA5 /16.08.2017</t>
      </is>
    </oc>
    <nc r="AI248" t="inlineStr">
      <is>
        <t>AA6 /21.02.2018</t>
      </is>
    </nc>
  </rcc>
  <rdn rId="0" localSheetId="1" customView="1" name="Z_FE50EAC0_52A5_4C33_B973_65E93D03D3EA_.wvu.PrintArea" hidden="1" oldHidden="1">
    <formula>Sheet1!$A$1:$AL$321</formula>
  </rdn>
  <rdn rId="0" localSheetId="1" customView="1" name="Z_FE50EAC0_52A5_4C33_B973_65E93D03D3EA_.wvu.FilterData" hidden="1" oldHidden="1">
    <formula>Sheet1!$A$6:$AL$321</formula>
  </rdn>
  <rcv guid="{FE50EAC0-52A5-4C33-B973-65E93D03D3EA}"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Sheet1!$A$1:$AL$327</formula>
    <oldFormula>Sheet1!$A$1:$AL$327</oldFormula>
  </rdn>
  <rdn rId="0" localSheetId="1" customView="1" name="Z_7C1B4D6D_D666_48DD_AB17_E00791B6F0B6_.wvu.FilterData" hidden="1" oldHidden="1">
    <formula>Sheet1!$A$6:$DG$310</formula>
    <oldFormula>Sheet1!$A$6:$DG$310</oldFormula>
  </rdn>
  <rcv guid="{7C1B4D6D-D666-48DD-AB17-E00791B6F0B6}"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Sheet1!$A$1:$AL$327</formula>
    <oldFormula>Sheet1!$A$1:$AL$327</oldFormula>
  </rdn>
  <rdn rId="0" localSheetId="1" customView="1" name="Z_7C1B4D6D_D666_48DD_AB17_E00791B6F0B6_.wvu.FilterData" hidden="1" oldHidden="1">
    <formula>Sheet1!$A$6:$DG$310</formula>
    <oldFormula>Sheet1!$A$6:$DG$310</oldFormula>
  </rdn>
  <rcv guid="{7C1B4D6D-D666-48DD-AB17-E00791B6F0B6}"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9" sId="1">
    <nc r="F303" t="inlineStr">
      <is>
        <t>IP4/2016</t>
      </is>
    </nc>
  </rcc>
  <rcc rId="930" sId="1">
    <nc r="C303">
      <v>60</v>
    </nc>
  </rcc>
  <rcc rId="931" sId="1">
    <nc r="D303" t="inlineStr">
      <is>
        <t>DV</t>
      </is>
    </nc>
  </rcc>
  <rcc rId="932" sId="1">
    <nc r="B303">
      <v>122235</v>
    </nc>
  </rcc>
  <rcv guid="{EA64E7D7-BA48-4965-B650-778AE412FE0C}" action="delete"/>
  <rdn rId="0" localSheetId="1" customView="1" name="Z_EA64E7D7_BA48_4965_B650_778AE412FE0C_.wvu.PrintArea" hidden="1" oldHidden="1">
    <formula>Sheet1!$A$1:$AL$327</formula>
    <oldFormula>Sheet1!$A$1:$AL$327</oldFormula>
  </rdn>
  <rdn rId="0" localSheetId="1" customView="1" name="Z_EA64E7D7_BA48_4965_B650_778AE412FE0C_.wvu.FilterData" hidden="1" oldHidden="1">
    <formula>Sheet1!$A$6:$AL$327</formula>
    <oldFormula>Sheet1!$A$6:$AL$327</oldFormula>
  </rdn>
  <rcv guid="{EA64E7D7-BA48-4965-B650-778AE412FE0C}"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5" sId="1">
    <nc r="E303" t="inlineStr">
      <is>
        <t xml:space="preserve">AP1/11i /1.3 </t>
      </is>
    </nc>
  </rcc>
  <rcc rId="936" sId="1">
    <nc r="G303" t="inlineStr">
      <is>
        <t>Consolidarea institutionala a sistemului penitenciar romanesc</t>
      </is>
    </nc>
  </rcc>
  <rcv guid="{EA64E7D7-BA48-4965-B650-778AE412FE0C}" action="delete"/>
  <rdn rId="0" localSheetId="1" customView="1" name="Z_EA64E7D7_BA48_4965_B650_778AE412FE0C_.wvu.PrintArea" hidden="1" oldHidden="1">
    <formula>Sheet1!$A$1:$AL$327</formula>
    <oldFormula>Sheet1!$A$1:$AL$327</oldFormula>
  </rdn>
  <rdn rId="0" localSheetId="1" customView="1" name="Z_EA64E7D7_BA48_4965_B650_778AE412FE0C_.wvu.FilterData" hidden="1" oldHidden="1">
    <formula>Sheet1!$A$6:$AL$327</formula>
    <oldFormula>Sheet1!$A$6:$AL$327</oldFormula>
  </rdn>
  <rcv guid="{EA64E7D7-BA48-4965-B650-778AE412FE0C}"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03">
    <dxf>
      <alignment horizontal="center"/>
    </dxf>
  </rfmt>
  <rfmt sheetId="1" sqref="H303">
    <dxf>
      <alignment horizontal="center"/>
    </dxf>
  </rfmt>
  <rcc rId="939" sId="1">
    <nc r="H303" t="inlineStr">
      <is>
        <t>ADMINISTRAȚIA NAȚIONALĂ A PENITENCIARELOR</t>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0" sId="1">
    <nc r="J303" t="inlineStr">
      <is>
        <t>Obiectivul general al proiectului consta în întărirea capacității organizatorice și administrative a sistemului penitenciar prin dezvoltarea unor instrumente manageriale si revizuirea Strategiei de Dezvoltare.</t>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1" sId="1">
    <oc r="J303" t="inlineStr">
      <is>
        <t>Obiectivul general al proiectului consta în întărirea capacității organizatorice și administrative a sistemului penitenciar prin dezvoltarea unor instrumente manageriale si revizuirea Strategiei de Dezvoltare.</t>
      </is>
    </oc>
    <nc r="J303" t="inlineStr">
      <is>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2" sId="1" numFmtId="19">
    <nc r="K303">
      <v>43236</v>
    </nc>
  </rcc>
  <rcc rId="943" sId="1" numFmtId="19">
    <nc r="L303">
      <v>44302</v>
    </nc>
  </rcc>
  <rcc rId="944" sId="1">
    <oc r="M303">
      <f>S303/AE303*100</f>
    </oc>
    <nc r="M303">
      <f>S303/AE303*100</f>
    </nc>
  </rcc>
  <rcc rId="945" sId="1">
    <oc r="AG303">
      <f>AE303+AF303</f>
    </oc>
    <nc r="AG303">
      <f>AE303+AF303</f>
    </nc>
  </rcc>
  <rcc rId="946" sId="1">
    <nc r="AH303" t="inlineStr">
      <is>
        <t>implementare</t>
      </is>
    </nc>
  </rcc>
  <rcc rId="947" sId="1" numFmtId="4">
    <nc r="AF303">
      <v>0</v>
    </nc>
  </rcc>
  <rcc rId="948" sId="1" numFmtId="4">
    <nc r="Z303">
      <v>1340952.68</v>
    </nc>
  </rcc>
  <rcc rId="949" sId="1" numFmtId="4">
    <nc r="AA303">
      <v>456037.07</v>
    </nc>
  </rcc>
  <rcc rId="950" sId="1">
    <oc r="AB303">
      <f>AC303+AD303</f>
    </oc>
    <nc r="AB303">
      <f>AC303+AD303</f>
    </nc>
  </rcc>
  <rcc rId="951" sId="1">
    <nc r="N303" t="inlineStr">
      <is>
        <t>Proiect cu acoperire națională</t>
      </is>
    </nc>
  </rcc>
  <rcc rId="952" sId="1">
    <oc r="S303">
      <f>T303+U303</f>
    </oc>
    <nc r="S303">
      <f>T303+U303</f>
    </nc>
  </rcc>
  <rcc rId="953" sId="1" numFmtId="4">
    <nc r="T303">
      <v>7598731.8700000001</v>
    </nc>
  </rcc>
  <rcc rId="954" sId="1" numFmtId="4">
    <nc r="U303">
      <v>1824148.28</v>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5" sId="1">
    <nc r="I303" t="inlineStr">
      <is>
        <t>n.a</t>
      </is>
    </nc>
  </rcc>
  <rcc rId="956" sId="1">
    <nc r="O303" t="inlineStr">
      <is>
        <t>București</t>
      </is>
    </nc>
  </rcc>
  <rcc rId="957" sId="1">
    <nc r="P303" t="inlineStr">
      <is>
        <t>București</t>
      </is>
    </nc>
  </rcc>
  <rcc rId="958" sId="1">
    <nc r="Q303" t="inlineStr">
      <is>
        <t>APC</t>
      </is>
    </nc>
  </rcc>
  <rcc rId="959" sId="1">
    <nc r="R303" t="inlineStr">
      <is>
        <t>119 - Investiții în capacitatea instituțională și în eficiența administrațiilor și a serviciilor publice la nivel național, regional și local, în perspectiva realizării de reforme, a unei mai bune legiferări și a bunei guvernanțe</t>
      </is>
    </nc>
  </rcc>
  <rcc rId="960" sId="1">
    <nc r="AI303" t="inlineStr">
      <is>
        <t>n.a</t>
      </is>
    </nc>
  </rcc>
  <rcc rId="961" sId="1" numFmtId="4">
    <nc r="AJ303">
      <v>0</v>
    </nc>
  </rcc>
  <rcc rId="962" sId="1" numFmtId="4">
    <nc r="AK303">
      <v>0</v>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3" sId="1">
    <nc r="B304">
      <v>113205</v>
    </nc>
  </rcc>
  <rcc rId="964" sId="1">
    <nc r="C304">
      <v>286</v>
    </nc>
  </rcc>
  <rcc rId="965" sId="1">
    <nc r="D304" t="inlineStr">
      <is>
        <t>VB</t>
      </is>
    </nc>
  </rcc>
  <rcc rId="966" sId="1">
    <nc r="E304" t="inlineStr">
      <is>
        <t>AP1/1.1i/1.2</t>
      </is>
    </nc>
  </rcc>
  <rcc rId="967" sId="1">
    <nc r="F304" t="inlineStr">
      <is>
        <t>CP 2/2017 (MySMIS: POCA/111/1/1)</t>
      </is>
    </nc>
  </rcc>
  <rcc rId="968" sId="1">
    <nc r="G304" t="inlineStr">
      <is>
        <t>Întărirea capacității ONG pentru o dezvoltare durabilă prin parteneriat social</t>
      </is>
    </nc>
  </rcc>
  <rcc rId="969" sId="1">
    <nc r="H304" t="inlineStr">
      <is>
        <t>ALMA RO</t>
      </is>
    </nc>
  </rcc>
  <rcc rId="970" sId="1">
    <nc r="I304" t="inlineStr">
      <is>
        <t>Asociația Orașelor din România</t>
      </is>
    </nc>
  </rcc>
  <rcc rId="971" sId="1">
    <nc r="J304" t="inlineStr">
      <is>
        <t>Obiectivul general al proiectului: Dezvoltarea capacitaþii organizaþiilor neguvernamentale de a realiza parteneriate sociale viabile si
durabile cu autoritaþile publice locale si de a propune politici publice alternative în beneficiul cetaþenilor.
Obiectivul general al proiectului este în concordanþa cu Obiectivul tematic 11 din Politica de coeziune 2014 – 2020 (OT 11 Consolidarea
capacitaþii instituþionale a autoritaþilor publice si a parþilor interesate si eficienþa administraþiei publice), abordând provocarea 5 Administraþia si guvernarea si provocarea 2 Oamenii si societatea din Acordul de Parteneriat al României, prin acþiuni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administraþie eficienþa si competitiva.</t>
      </is>
    </nc>
  </rcc>
  <rcc rId="972" sId="1" numFmtId="19">
    <nc r="K304">
      <v>43243</v>
    </nc>
  </rcc>
  <rcc rId="973" sId="1" numFmtId="19">
    <nc r="L304">
      <v>43669</v>
    </nc>
  </rcc>
  <rcc rId="974" sId="1" numFmtId="4">
    <nc r="T304">
      <v>605336.84</v>
    </nc>
  </rcc>
  <rcc rId="975" sId="1" numFmtId="4">
    <nc r="U304">
      <v>145316.9</v>
    </nc>
  </rcc>
  <rcc rId="976" sId="1" numFmtId="4">
    <nc r="W304">
      <v>106824.15</v>
    </nc>
  </rcc>
  <rcc rId="977" sId="1" numFmtId="4">
    <nc r="X304">
      <v>36329.22</v>
    </nc>
  </rcc>
  <rcc rId="978" sId="1" numFmtId="4">
    <nc r="AC304">
      <v>14533.9</v>
    </nc>
  </rcc>
  <rcc rId="979" sId="1" numFmtId="4">
    <nc r="AD304">
      <v>3707.06</v>
    </nc>
  </rcc>
  <rcc rId="980" sId="1" numFmtId="4">
    <nc r="AF304">
      <v>0</v>
    </nc>
  </rcc>
  <rcv guid="{3AFE79CE-CE75-447D-8C73-1AE63A224CBA}" action="delete"/>
  <rdn rId="0" localSheetId="1" customView="1" name="Z_3AFE79CE_CE75_447D_8C73_1AE63A224CBA_.wvu.PrintArea" hidden="1" oldHidden="1">
    <formula>Sheet1!$A$1:$AL$327</formula>
    <oldFormula>Sheet1!$A$1:$AL$327</oldFormula>
  </rdn>
  <rdn rId="0" localSheetId="1" customView="1" name="Z_3AFE79CE_CE75_447D_8C73_1AE63A224CBA_.wvu.FilterData" hidden="1" oldHidden="1">
    <formula>Sheet1!$A$6:$AL$327</formula>
    <oldFormula>Sheet1!$A$6:$AL$327</oldFormula>
  </rdn>
  <rcv guid="{3AFE79CE-CE75-447D-8C73-1AE63A224CB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Sheet1!$A$1:$AL$321</formula>
    <oldFormula>Sheet1!$A$1:$AL$321</oldFormula>
  </rdn>
  <rdn rId="0" localSheetId="1" customView="1" name="Z_C408A2F1_296F_4EAD_B15B_336D73846FDD_.wvu.FilterData" hidden="1" oldHidden="1">
    <formula>Sheet1!$A$6:$AL$321</formula>
    <oldFormula>Sheet1!$A$6:$AL$321</oldFormula>
  </rdn>
  <rcv guid="{C408A2F1-296F-4EAD-B15B-336D73846FDD}"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3" sId="1">
    <nc r="B305">
      <v>111084</v>
    </nc>
  </rcc>
  <rcc rId="984" sId="1">
    <nc r="C305">
      <v>343</v>
    </nc>
  </rcc>
  <rcc rId="985" sId="1">
    <nc r="D305" t="inlineStr">
      <is>
        <t>MM</t>
      </is>
    </nc>
  </rcc>
  <rcc rId="986" sId="1">
    <nc r="E305" t="inlineStr">
      <is>
        <t>AP1/1.1i/1.2</t>
      </is>
    </nc>
  </rcc>
  <rcc rId="987" sId="1">
    <nc r="F305" t="inlineStr">
      <is>
        <t>CP 2/2017 (MySMIS: POCA/111/1/1)</t>
      </is>
    </nc>
  </rcc>
  <rfmt sheetId="1" sqref="G305" start="0" length="0">
    <dxf>
      <font>
        <sz val="11"/>
        <color theme="1"/>
        <name val="Calibri"/>
        <family val="2"/>
        <charset val="238"/>
        <scheme val="minor"/>
      </font>
      <alignment vertical="bottom" wrapText="0"/>
      <border outline="0">
        <left/>
        <right/>
        <top/>
        <bottom/>
      </border>
    </dxf>
  </rfmt>
  <rcc rId="988" sId="1" xfDxf="1" dxf="1">
    <nc r="G305" t="inlineStr">
      <is>
        <t>COOL JOBS –propunere alternativa de politici publici pentru prevenirea somajului în rândul tinerilor</t>
      </is>
    </nc>
    <ndxf>
      <font>
        <i/>
      </font>
      <alignment wrapText="1"/>
    </ndxf>
  </rcc>
  <rfmt sheetId="1" sqref="H305" start="0" length="0">
    <dxf>
      <font>
        <sz val="11"/>
        <color theme="1"/>
        <name val="Calibri"/>
        <family val="2"/>
        <charset val="238"/>
        <scheme val="minor"/>
      </font>
      <alignment horizontal="general" vertical="bottom" wrapText="0"/>
      <border outline="0">
        <left/>
        <right/>
        <top/>
        <bottom/>
      </border>
    </dxf>
  </rfmt>
  <rcc rId="989" sId="1" xfDxf="1" dxf="1">
    <nc r="H305" t="inlineStr">
      <is>
        <t>Federația „Forumul Tinerilor din România”</t>
      </is>
    </nc>
    <ndxf>
      <font>
        <b/>
      </font>
      <alignment wrapText="1"/>
    </ndxf>
  </rcc>
  <rfmt sheetId="1" sqref="H305" start="0" length="2147483647">
    <dxf>
      <font>
        <b val="0"/>
      </font>
    </dxf>
  </rfmt>
  <rcc rId="990" sId="1" xfDxf="1" dxf="1">
    <nc r="I305" t="inlineStr">
      <is>
        <t>COOL JOBS –propunere alternativa de politici publici pentru prevenirea somajului în rândul tinerilor</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991" sId="1">
    <nc r="J305" t="inlineStr">
      <is>
        <t>OG: Cresterea gradului de implicare al ONG-urilor si partenerilor sociali în proceselor decizionale ale autoritaþilor publice cu atribuþii în
reglementarea si organizarea consilierii si orientarii profesionale a elevilor, în beneficiul viitorilor absolvenþi de învaþamânt preuniversitar si
mediului de afaceri.
OG raspunde astfel problemelor identificate de parteneri în secþiunea „Justificare” si „Grup þinta”:
a) lipsa unui sistem naþional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învaþamântul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învaþamântul preuniversitar. Concluziile cercetarii vor fi coroborate cu un studiu comparat
România – þari ale UE asupra politicilor publice de dezvoltare a serviciilor de mai sus. Pe aceste informaþii se va baza elaborarea
propunerii alternative la politicile publice din educaþie iniþiate de Guvern. La elaborarea / formularea, promovarea ei vor participa
cele liderul, partenerul si alte ONG-uri si parteneri sociali care activeaza în domeniul educaþie,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îmbunataþi capacitatea de
formulare si promovare de propuneri alternative la politicile publice iniþiate de Guvern prin formarea a 320 de persoane
(reprezentanþi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capacitaþii a ONGurilor
si partenerilor sociali care activeaza în domeniile educaþie,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autoritaþilor publice cu
atribuþii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implicaþi în activitaþi de formare pentru
îmbunataþirea capacitaþii de formulare si promovare de propuneri alternative la politicile publice iniþiate de Guvern timp de 16 luni.
În toate etapele de elaborare, promovare, acceptare, se vor integra, respecta si promova principiile orizontale POCA si se va face
cunoscuta sursa de finanþare si oportunitaþile oferite de aceasta (FSE prin POCA). Acþiunile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În selecþia GT si achiziþia de bunuri si servicii se vor integra principiile orizontale POCA.</t>
      </is>
    </nc>
  </rcc>
  <rcc rId="992" sId="1" numFmtId="19">
    <nc r="K305">
      <v>43243</v>
    </nc>
  </rcc>
  <rcc rId="993" sId="1" numFmtId="19">
    <nc r="L305">
      <v>43669</v>
    </nc>
  </rcc>
  <rcc rId="994" sId="1">
    <nc r="N305" t="inlineStr">
      <is>
        <t>Proiect cu acoperire națională</t>
      </is>
    </nc>
  </rcc>
  <rcc rId="995" sId="1">
    <nc r="R305" t="inlineStr">
      <is>
        <t>119 - Investiții în capacitatea instituțională și în eficiența administrațiilor și a serviciilor publice la nivel național, regional și local, în perspectiva realizării de reforme, a unei mai bune legiferări și a bunei guvernanțe</t>
      </is>
    </nc>
  </rcc>
  <rcc rId="996" sId="1">
    <nc r="Q305" t="inlineStr">
      <is>
        <t>ONG</t>
      </is>
    </nc>
  </rcc>
  <rcc rId="997" sId="1">
    <nc r="P305" t="inlineStr">
      <is>
        <t>Bucuresti</t>
      </is>
    </nc>
  </rcc>
  <rcc rId="998" sId="1">
    <nc r="O305" t="inlineStr">
      <is>
        <t>Bucuresti</t>
      </is>
    </nc>
  </rcc>
  <rfmt sheetId="1" s="1" sqref="T305"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T305">
    <dxf>
      <alignment vertical="center"/>
    </dxf>
  </rfmt>
  <rfmt sheetId="1" sqref="T305" start="0" length="0">
    <dxf>
      <numFmt numFmtId="166" formatCode="#,##0.00_ ;\-#,##0.00\ "/>
    </dxf>
  </rfmt>
  <rfmt sheetId="1" sqref="T305" start="0" length="0">
    <dxf>
      <font>
        <b/>
        <sz val="11"/>
        <color auto="1"/>
        <name val="Calibri"/>
        <family val="2"/>
        <charset val="238"/>
        <scheme val="none"/>
      </font>
      <numFmt numFmtId="0" formatCode="General"/>
      <alignment horizontal="right" vertical="top"/>
    </dxf>
  </rfmt>
  <rfmt sheetId="1" sqref="T305">
    <dxf>
      <alignment vertical="center"/>
    </dxf>
  </rfmt>
  <rfmt sheetId="1" sqref="T305" start="0" length="2147483647">
    <dxf>
      <font>
        <b val="0"/>
      </font>
    </dxf>
  </rfmt>
  <rcc rId="999" sId="1" odxf="1" dxf="1" numFmtId="4">
    <nc r="T305">
      <v>563476.37</v>
    </nc>
    <ndxf>
      <numFmt numFmtId="4" formatCode="#,##0.00"/>
    </ndxf>
  </rcc>
  <rfmt sheetId="1" s="1" sqref="U305" start="0" length="0">
    <dxf>
      <font>
        <b/>
        <sz val="11"/>
        <color auto="1"/>
        <name val="Calibri"/>
        <family val="2"/>
        <charset val="238"/>
        <scheme val="none"/>
      </font>
      <numFmt numFmtId="0" formatCode="General"/>
      <fill>
        <patternFill patternType="none">
          <bgColor indexed="65"/>
        </patternFill>
      </fill>
      <alignment vertical="bottom" wrapText="0"/>
      <border outline="0">
        <left/>
        <right/>
        <top/>
        <bottom/>
      </border>
    </dxf>
  </rfmt>
  <rfmt sheetId="1" sqref="U305">
    <dxf>
      <alignment vertical="center"/>
    </dxf>
  </rfmt>
  <rfmt sheetId="1" sqref="U305" start="0" length="2147483647">
    <dxf>
      <font>
        <b val="0"/>
      </font>
    </dxf>
  </rfmt>
  <rcc rId="1000" sId="1" odxf="1" dxf="1" numFmtId="4">
    <nc r="U305">
      <v>135267.89000000001</v>
    </nc>
    <ndxf>
      <numFmt numFmtId="4" formatCode="#,##0.00"/>
    </ndxf>
  </rcc>
  <rfmt sheetId="1" s="1" sqref="W305" start="0" length="0">
    <dxf>
      <font>
        <b/>
        <sz val="11"/>
        <color auto="1"/>
        <name val="Calibri"/>
        <family val="2"/>
        <charset val="238"/>
        <scheme val="none"/>
      </font>
      <numFmt numFmtId="0" formatCode="General"/>
      <fill>
        <patternFill patternType="none">
          <bgColor indexed="65"/>
        </patternFill>
      </fill>
      <alignment vertical="bottom" wrapText="0"/>
      <border outline="0">
        <left/>
        <right/>
        <top/>
        <bottom/>
      </border>
    </dxf>
  </rfmt>
  <rfmt sheetId="1" sqref="W305">
    <dxf>
      <alignment vertical="center"/>
    </dxf>
  </rfmt>
  <rfmt sheetId="1" sqref="W305" start="0" length="2147483647">
    <dxf>
      <font>
        <b val="0"/>
      </font>
    </dxf>
  </rfmt>
  <rcc rId="1001" sId="1" odxf="1" dxf="1" numFmtId="4">
    <nc r="W305">
      <v>99437.01</v>
    </nc>
    <ndxf>
      <numFmt numFmtId="4" formatCode="#,##0.00"/>
    </ndxf>
  </rcc>
  <rfmt sheetId="1" s="1" sqref="X305" start="0" length="0">
    <dxf>
      <font>
        <b/>
        <sz val="11"/>
        <color auto="1"/>
        <name val="Calibri"/>
        <family val="2"/>
        <charset val="238"/>
        <scheme val="none"/>
      </font>
      <numFmt numFmtId="0" formatCode="General"/>
      <fill>
        <patternFill patternType="none">
          <bgColor indexed="65"/>
        </patternFill>
      </fill>
      <alignment vertical="bottom" wrapText="0"/>
      <border outline="0">
        <left/>
        <right/>
        <top/>
        <bottom/>
      </border>
    </dxf>
  </rfmt>
  <rfmt sheetId="1" sqref="X305">
    <dxf>
      <alignment horizontal="center"/>
    </dxf>
  </rfmt>
  <rfmt sheetId="1" sqref="X305" start="0" length="2147483647">
    <dxf>
      <font>
        <b val="0"/>
      </font>
    </dxf>
  </rfmt>
  <rfmt sheetId="1" sqref="X305">
    <dxf>
      <alignment vertical="center"/>
    </dxf>
  </rfmt>
  <rcc rId="1002" sId="1" odxf="1" dxf="1" numFmtId="4">
    <nc r="X305">
      <v>33816.97</v>
    </nc>
    <ndxf>
      <numFmt numFmtId="4" formatCode="#,##0.00"/>
    </ndxf>
  </rcc>
  <rfmt sheetId="1" s="1" sqref="AC305" start="0" length="0">
    <dxf>
      <font>
        <b/>
        <sz val="11"/>
        <color auto="1"/>
        <name val="Calibri"/>
        <family val="2"/>
        <charset val="238"/>
        <scheme val="none"/>
      </font>
      <numFmt numFmtId="0" formatCode="General"/>
      <fill>
        <patternFill patternType="none">
          <bgColor indexed="65"/>
        </patternFill>
      </fill>
      <alignment vertical="bottom" wrapText="0"/>
      <border outline="0">
        <left/>
        <right/>
        <top/>
        <bottom/>
      </border>
    </dxf>
  </rfmt>
  <rfmt sheetId="1" sqref="AC305" start="0" length="2147483647">
    <dxf>
      <font>
        <b val="0"/>
      </font>
    </dxf>
  </rfmt>
  <rfmt sheetId="1" sqref="AC305">
    <dxf>
      <alignment vertical="center"/>
    </dxf>
  </rfmt>
  <rcc rId="1003" sId="1" odxf="1" dxf="1" numFmtId="4">
    <nc r="AC305">
      <v>13528.85</v>
    </nc>
    <ndxf>
      <numFmt numFmtId="4" formatCode="#,##0.00"/>
    </ndxf>
  </rcc>
  <rfmt sheetId="1" s="1" sqref="AD305" start="0" length="0">
    <dxf>
      <font>
        <b/>
        <sz val="11"/>
        <color auto="1"/>
        <name val="Calibri"/>
        <family val="2"/>
        <charset val="238"/>
        <scheme val="none"/>
      </font>
      <numFmt numFmtId="0" formatCode="General"/>
      <fill>
        <patternFill patternType="none">
          <bgColor indexed="65"/>
        </patternFill>
      </fill>
      <alignment vertical="bottom" wrapText="0"/>
      <border outline="0">
        <left/>
        <right/>
        <top/>
        <bottom/>
      </border>
    </dxf>
  </rfmt>
  <rfmt sheetId="1" sqref="AD305">
    <dxf>
      <alignment vertical="center"/>
    </dxf>
  </rfmt>
  <rfmt sheetId="1" sqref="AD305" start="0" length="2147483647">
    <dxf>
      <font>
        <b val="0"/>
      </font>
    </dxf>
  </rfmt>
  <rcc rId="1004" sId="1" odxf="1" dxf="1" numFmtId="4">
    <nc r="AD305">
      <v>3450.71</v>
    </nc>
    <ndxf>
      <numFmt numFmtId="4" formatCode="#,##0.00"/>
    </ndxf>
  </rcc>
  <rfmt sheetId="1" sqref="T305:U305">
    <dxf>
      <fill>
        <patternFill patternType="solid">
          <bgColor rgb="FFFFFF00"/>
        </patternFill>
      </fill>
    </dxf>
  </rfmt>
  <rfmt sheetId="1" sqref="W305:X305">
    <dxf>
      <fill>
        <patternFill patternType="solid">
          <bgColor rgb="FFFFFF00"/>
        </patternFill>
      </fill>
    </dxf>
  </rfmt>
  <rfmt sheetId="1" sqref="AC305:AD305">
    <dxf>
      <fill>
        <patternFill patternType="solid">
          <bgColor rgb="FFFFFF00"/>
        </patternFill>
      </fill>
    </dxf>
  </rfmt>
  <rcv guid="{65C35D6D-934F-4431-BA92-90255FC17BA4}" action="delete"/>
  <rdn rId="0" localSheetId="1" customView="1" name="Z_65C35D6D_934F_4431_BA92_90255FC17BA4_.wvu.PrintArea" hidden="1" oldHidden="1">
    <formula>Sheet1!$A$1:$AL$327</formula>
    <oldFormula>Sheet1!$A$1:$AL$327</oldFormula>
  </rdn>
  <rdn rId="0" localSheetId="1" customView="1" name="Z_65C35D6D_934F_4431_BA92_90255FC17BA4_.wvu.FilterData" hidden="1" oldHidden="1">
    <formula>Sheet1!$A$6:$AL$327</formula>
    <oldFormula>Sheet1!$A$6:$AL$327</oldFormula>
  </rdn>
  <rcv guid="{65C35D6D-934F-4431-BA92-90255FC17BA4}"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7" sId="1">
    <nc r="B306">
      <v>110679</v>
    </nc>
  </rcc>
  <rcc rId="1008" sId="1">
    <nc r="C306">
      <v>197</v>
    </nc>
  </rcc>
  <rcc rId="1009" sId="1">
    <nc r="D306" t="inlineStr">
      <is>
        <t>GD</t>
      </is>
    </nc>
  </rcc>
  <rcc rId="1010" sId="1">
    <nc r="E306" t="inlineStr">
      <is>
        <t>AP1/1.1i/1.2</t>
      </is>
    </nc>
  </rcc>
  <rcc rId="1011" sId="1" odxf="1" dxf="1">
    <nc r="F306" t="inlineStr">
      <is>
        <t>CP 2/2017 (MySMIS: POCA/111/1/1)</t>
      </is>
    </nc>
    <odxf>
      <font>
        <sz val="12"/>
        <family val="2"/>
      </font>
    </odxf>
    <ndxf>
      <font>
        <sz val="12"/>
        <family val="2"/>
        <charset val="238"/>
      </font>
    </ndxf>
  </rcc>
  <rfmt sheetId="1" xfDxf="1" sqref="G306" start="0" length="0">
    <dxf>
      <font>
        <sz val="10"/>
        <family val="2"/>
        <charset val="1"/>
      </font>
      <alignment vertical="center"/>
      <border outline="0">
        <left style="thin">
          <color indexed="64"/>
        </left>
        <right style="thin">
          <color indexed="64"/>
        </right>
        <top style="thin">
          <color indexed="64"/>
        </top>
        <bottom style="thin">
          <color indexed="64"/>
        </bottom>
      </border>
    </dxf>
  </rfmt>
  <rcc rId="1012" sId="1">
    <nc r="G306" t="inlineStr">
      <is>
        <t>Tinerii au prioritate pe agenda publica!</t>
      </is>
    </nc>
  </rcc>
  <rcc rId="1013" sId="1" xfDxf="1" dxf="1">
    <nc r="H306" t="inlineStr">
      <is>
        <t>CENTRUL DE RESURSE ECONOMICE SI EDUCATIE PENTRU DEZVOLTARE</t>
      </is>
    </nc>
    <ndxf>
      <font>
        <sz val="12"/>
        <color auto="1"/>
        <family val="2"/>
        <charset val="1"/>
      </font>
      <alignment horizontal="left" vertical="center" wrapText="1"/>
      <border outline="0">
        <left style="thin">
          <color indexed="64"/>
        </left>
        <right style="thin">
          <color indexed="64"/>
        </right>
        <top style="thin">
          <color indexed="64"/>
        </top>
        <bottom style="thin">
          <color indexed="64"/>
        </bottom>
      </border>
    </ndxf>
  </rcc>
  <rcc rId="1014" sId="1">
    <nc r="I306" t="inlineStr">
      <is>
        <t>n.a</t>
      </is>
    </nc>
  </rcc>
  <rfmt sheetId="1" sqref="I306">
    <dxf>
      <alignment horizontal="center"/>
    </dxf>
  </rfmt>
  <rcc rId="1015" sId="1">
    <nc r="J306" t="inlineStr">
      <is>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capacitaþii a 40 de ONG-urilor de tineret si a unui 1 partener social care activeaza in domeniul tineretului, de a se
implica în formularea si promovarea de propuneri alternative la politicile publice iniþiate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iniþiate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is>
    </nc>
  </rcc>
  <rcc rId="1016" sId="1" numFmtId="19">
    <nc r="K306">
      <v>43243</v>
    </nc>
  </rcc>
  <rcc rId="1017" sId="1" numFmtId="19">
    <nc r="L306">
      <v>43304</v>
    </nc>
  </rcc>
  <rcc rId="1018" sId="1">
    <nc r="N306" t="inlineStr">
      <is>
        <t>Proiect cu acoperire națională</t>
      </is>
    </nc>
  </rcc>
  <rcc rId="1019" sId="1">
    <nc r="O306" t="inlineStr">
      <is>
        <t>Piatra Neamț</t>
      </is>
    </nc>
  </rcc>
  <rcc rId="1020" sId="1">
    <nc r="P306" t="inlineStr">
      <is>
        <t>Neamț</t>
      </is>
    </nc>
  </rcc>
  <rcc rId="1021" sId="1">
    <nc r="Q306" t="inlineStr">
      <is>
        <t>ONG</t>
      </is>
    </nc>
  </rcc>
  <rcc rId="1022" sId="1" odxf="1" dxf="1">
    <nc r="R306"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amily val="2"/>
      </font>
      <fill>
        <patternFill patternType="solid">
          <bgColor theme="0"/>
        </patternFill>
      </fill>
    </odxf>
    <ndxf>
      <font>
        <sz val="12"/>
        <color auto="1"/>
        <family val="2"/>
        <charset val="238"/>
      </font>
      <fill>
        <patternFill patternType="none">
          <bgColor indexed="65"/>
        </patternFill>
      </fill>
    </ndxf>
  </rcc>
  <rcv guid="{C408A2F1-296F-4EAD-B15B-336D73846FDD}" action="delete"/>
  <rdn rId="0" localSheetId="1" customView="1" name="Z_C408A2F1_296F_4EAD_B15B_336D73846FDD_.wvu.PrintArea" hidden="1" oldHidden="1">
    <formula>Sheet1!$A$1:$AL$327</formula>
    <oldFormula>Sheet1!$A$1:$AL$327</oldFormula>
  </rdn>
  <rdn rId="0" localSheetId="1" customView="1" name="Z_C408A2F1_296F_4EAD_B15B_336D73846FDD_.wvu.FilterData" hidden="1" oldHidden="1">
    <formula>Sheet1!$A$6:$AL$327</formula>
    <oldFormula>Sheet1!$A$6:$AL$327</oldFormula>
  </rdn>
  <rcv guid="{C408A2F1-296F-4EAD-B15B-336D73846FDD}"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06" start="0" length="2147483647">
    <dxf>
      <font>
        <sz val="11"/>
        <family val="2"/>
        <charset val="1"/>
      </font>
    </dxf>
  </rfmt>
  <rfmt sheetId="1" sqref="G306" start="0" length="2147483647">
    <dxf>
      <font>
        <sz val="12"/>
        <family val="2"/>
        <charset val="1"/>
      </font>
    </dxf>
  </rfmt>
  <rcc rId="1025" sId="1">
    <oc r="O306" t="inlineStr">
      <is>
        <t>Piatra Neamț</t>
      </is>
    </oc>
    <nc r="O306" t="inlineStr">
      <is>
        <t>Neamț</t>
      </is>
    </nc>
  </rcc>
  <rcc rId="1026" sId="1">
    <oc r="P306" t="inlineStr">
      <is>
        <t>Neamț</t>
      </is>
    </oc>
    <nc r="P306" t="inlineStr">
      <is>
        <t>Patra Neamț</t>
      </is>
    </nc>
  </rcc>
  <rcc rId="1027" sId="1" numFmtId="4">
    <nc r="T306">
      <v>616054.86</v>
    </nc>
  </rcc>
  <rcc rId="1028" sId="1" numFmtId="4">
    <nc r="U306">
      <v>147889.85999999999</v>
    </nc>
  </rcc>
  <rcc rId="1029" sId="1" numFmtId="4">
    <nc r="W306">
      <v>108715.56</v>
    </nc>
  </rcc>
  <rcc rId="1030" sId="1" numFmtId="4">
    <nc r="X306">
      <v>36972.47</v>
    </nc>
  </rcc>
  <rcc rId="1031" sId="1" numFmtId="4">
    <nc r="AC306">
      <v>14791.23</v>
    </nc>
  </rcc>
  <rcc rId="1032" sId="1" numFmtId="4">
    <nc r="AD306">
      <v>3772.7</v>
    </nc>
  </rcc>
  <rcc rId="1033" sId="1" numFmtId="4">
    <nc r="AF306">
      <v>0</v>
    </nc>
  </rcc>
  <rcc rId="1034" sId="1">
    <nc r="AH306" t="inlineStr">
      <is>
        <t>implementare</t>
      </is>
    </nc>
  </rcc>
  <rcc rId="1035" sId="1">
    <nc r="AI306" t="inlineStr">
      <is>
        <t>n.a</t>
      </is>
    </nc>
  </rcc>
  <rfmt sheetId="1" sqref="AI306">
    <dxf>
      <alignment horizontal="center"/>
    </dxf>
  </rfmt>
  <rcc rId="1036" sId="1" numFmtId="4">
    <nc r="AJ306">
      <v>0</v>
    </nc>
  </rcc>
  <rcc rId="1037" sId="1" numFmtId="4">
    <nc r="AK306">
      <v>0</v>
    </nc>
  </rcc>
  <rcv guid="{C408A2F1-296F-4EAD-B15B-336D73846FDD}" action="delete"/>
  <rdn rId="0" localSheetId="1" customView="1" name="Z_C408A2F1_296F_4EAD_B15B_336D73846FDD_.wvu.PrintArea" hidden="1" oldHidden="1">
    <formula>Sheet1!$A$1:$AL$327</formula>
    <oldFormula>Sheet1!$A$1:$AL$327</oldFormula>
  </rdn>
  <rdn rId="0" localSheetId="1" customView="1" name="Z_C408A2F1_296F_4EAD_B15B_336D73846FDD_.wvu.FilterData" hidden="1" oldHidden="1">
    <formula>Sheet1!$A$6:$AL$327</formula>
    <oldFormula>Sheet1!$A$6:$AL$327</oldFormula>
  </rdn>
  <rcv guid="{C408A2F1-296F-4EAD-B15B-336D73846FDD}"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0" sId="1">
    <oc r="H306" t="inlineStr">
      <is>
        <t>CENTRUL DE RESURSE ECONOMICE SI EDUCATIE PENTRU DEZVOLTARE</t>
      </is>
    </oc>
    <nc r="H306" t="inlineStr">
      <is>
        <t>CENTRUL DE RESURSE ECONOMICE SI EDUCATIE PENTRU DEZVOLTARE - CREED</t>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Sheet1!$A$1:$AL$327</formula>
    <oldFormula>Sheet1!$A$1:$AL$327</oldFormula>
  </rdn>
  <rdn rId="0" localSheetId="1" customView="1" name="Z_C408A2F1_296F_4EAD_B15B_336D73846FDD_.wvu.FilterData" hidden="1" oldHidden="1">
    <formula>Sheet1!$A$6:$AL$327</formula>
    <oldFormula>Sheet1!$A$6:$AL$327</oldFormula>
  </rdn>
  <rcv guid="{C408A2F1-296F-4EAD-B15B-336D73846FDD}"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3ED3D47-B2C0-43A1-9A1E-F030D529F74C}" action="delete"/>
  <rdn rId="0" localSheetId="1" customView="1" name="Z_53ED3D47_B2C0_43A1_9A1E_F030D529F74C_.wvu.PrintArea" hidden="1" oldHidden="1">
    <formula>Sheet1!$A$1:$AL$327</formula>
    <oldFormula>Sheet1!$A$1:$AL$327</oldFormula>
  </rdn>
  <rdn rId="0" localSheetId="1" customView="1" name="Z_53ED3D47_B2C0_43A1_9A1E_F030D529F74C_.wvu.FilterData" hidden="1" oldHidden="1">
    <formula>Sheet1!$A$6:$AL$327</formula>
    <oldFormula>Sheet1!$A$6:$AL$327</oldFormula>
  </rdn>
  <rcv guid="{53ED3D47-B2C0-43A1-9A1E-F030D529F74C}"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5" sId="1">
    <nc r="B307">
      <v>112787</v>
    </nc>
  </rcc>
  <rcc rId="1046" sId="1">
    <nc r="C307">
      <v>276</v>
    </nc>
  </rcc>
  <rcc rId="1047" sId="1">
    <nc r="D307" t="inlineStr">
      <is>
        <t>RB</t>
      </is>
    </nc>
  </rcc>
  <rcc rId="1048" sId="1">
    <nc r="E307" t="inlineStr">
      <is>
        <t>AP1/1.1i/1.2</t>
      </is>
    </nc>
  </rcc>
  <rcc rId="1049" sId="1" odxf="1" dxf="1">
    <nc r="F307" t="inlineStr">
      <is>
        <t>CP 2/2017 (MySMIS: POCA/111/1/1)</t>
      </is>
    </nc>
    <odxf>
      <font>
        <sz val="12"/>
      </font>
    </odxf>
    <ndxf>
      <font>
        <sz val="12"/>
      </font>
    </ndxf>
  </rcc>
  <rcc rId="1050" sId="1" odxf="1" dxf="1">
    <nc r="G307" t="inlineStr">
      <is>
        <t>Initiativa Nationala pentru Formularea si Promovarea de Politici Publice Alternative - INAPP</t>
      </is>
    </nc>
    <ndxf>
      <font>
        <sz val="12"/>
        <charset val="1"/>
      </font>
    </ndxf>
  </rcc>
  <rfmt sheetId="1" sqref="H307" start="0" length="0">
    <dxf>
      <font>
        <sz val="12"/>
        <color auto="1"/>
        <charset val="1"/>
      </font>
      <alignment horizontal="general" wrapText="0"/>
    </dxf>
  </rfmt>
  <rfmt sheetId="1" sqref="G307">
    <dxf>
      <alignment wrapText="1"/>
    </dxf>
  </rfmt>
  <rfmt sheetId="1" sqref="H307">
    <dxf>
      <alignment wrapText="1"/>
    </dxf>
  </rfmt>
  <rcc rId="1051" sId="1">
    <nc r="H307" t="inlineStr">
      <is>
        <t>Fundația de Caritate și Întrajutorare ANA</t>
      </is>
    </nc>
  </rcc>
  <rcc rId="1052" sId="1">
    <nc r="I307" t="inlineStr">
      <is>
        <t>n.a</t>
      </is>
    </nc>
  </rcc>
  <rcc rId="1053" sId="1" numFmtId="19">
    <nc r="K307">
      <v>43243</v>
    </nc>
  </rcc>
  <rcc rId="1054" sId="1" numFmtId="19">
    <nc r="L307">
      <v>43304</v>
    </nc>
  </rcc>
  <rcc rId="1055" sId="1">
    <nc r="N307" t="inlineStr">
      <is>
        <t>Proiect cu acoperire națională</t>
      </is>
    </nc>
  </rcc>
  <rcc rId="1056" sId="1">
    <nc r="O307" t="inlineStr">
      <is>
        <t>Suceava</t>
      </is>
    </nc>
  </rcc>
  <rcc rId="1057" sId="1">
    <nc r="P307" t="inlineStr">
      <is>
        <t>Suceava</t>
      </is>
    </nc>
  </rcc>
  <rcc rId="1058" sId="1">
    <nc r="Q307" t="inlineStr">
      <is>
        <t>ONG</t>
      </is>
    </nc>
  </rcc>
  <rcc rId="1059" sId="1" odxf="1" dxf="1">
    <nc r="R307"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v guid="{53ED3D47-B2C0-43A1-9A1E-F030D529F74C}" action="delete"/>
  <rdn rId="0" localSheetId="1" customView="1" name="Z_53ED3D47_B2C0_43A1_9A1E_F030D529F74C_.wvu.PrintArea" hidden="1" oldHidden="1">
    <formula>Sheet1!$A$1:$AL$327</formula>
    <oldFormula>Sheet1!$A$1:$AL$327</oldFormula>
  </rdn>
  <rdn rId="0" localSheetId="1" customView="1" name="Z_53ED3D47_B2C0_43A1_9A1E_F030D529F74C_.wvu.FilterData" hidden="1" oldHidden="1">
    <formula>Sheet1!$A$6:$AL$327</formula>
    <oldFormula>Sheet1!$A$6:$AL$327</oldFormula>
  </rdn>
  <rcv guid="{53ED3D47-B2C0-43A1-9A1E-F030D529F74C}"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2" sId="1">
    <oc r="I307" t="inlineStr">
      <is>
        <t>n.a</t>
      </is>
    </oc>
    <nc r="I307" t="inlineStr">
      <is>
        <t>1. Blocul Național Sindical Filiala Suceava
2.Filiala Bucovina Suceava a Uniunii Generale a Industriașilor din România (U.G.I.R.)
3. Fundația Umanitară Adam - Mădălin</t>
      </is>
    </nc>
  </rcc>
  <rcc rId="1063" sId="1">
    <nc r="AH307" t="inlineStr">
      <is>
        <t>implementare</t>
      </is>
    </nc>
  </rcc>
  <rcc rId="1064" sId="1">
    <nc r="AI307" t="inlineStr">
      <is>
        <t>n.a</t>
      </is>
    </nc>
  </rcc>
  <rcc rId="1065" sId="1">
    <nc r="J307" t="inlineStr">
      <is>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6" sId="1" numFmtId="4">
    <nc r="W307">
      <v>115831.3</v>
    </nc>
  </rcc>
  <rcc rId="1067" sId="1" numFmtId="4">
    <nc r="AC307">
      <v>15759.36</v>
    </nc>
  </rcc>
  <rcc rId="1068" sId="1" numFmtId="4">
    <nc r="AD307">
      <v>4019.63</v>
    </nc>
  </rcc>
  <rcc rId="1069" sId="1" numFmtId="4">
    <nc r="T307">
      <v>656377.4</v>
    </nc>
  </rcc>
  <rcc rId="1070" sId="1" numFmtId="4">
    <nc r="U307">
      <v>157569.68</v>
    </nc>
  </rcc>
  <rcc rId="1071" sId="1" numFmtId="4">
    <nc r="X307">
      <v>39392.410000000003</v>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Sheet1!$A$1:$AL$327</formula>
    <oldFormula>Sheet1!$A$1:$AL$327</oldFormula>
  </rdn>
  <rdn rId="0" localSheetId="1" customView="1" name="Z_C408A2F1_296F_4EAD_B15B_336D73846FDD_.wvu.FilterData" hidden="1" oldHidden="1">
    <formula>Sheet1!$A$6:$AL$327</formula>
    <oldFormula>Sheet1!$A$6:$AL$327</oldFormula>
  </rdn>
  <rcv guid="{C408A2F1-296F-4EAD-B15B-336D73846FD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nc r="B273">
      <v>109937</v>
    </nc>
  </rcc>
  <rcc rId="46" sId="1">
    <nc r="B232">
      <v>121644</v>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Sheet1!$A$1:$AL$327</formula>
    <oldFormula>Sheet1!$A$1:$AL$327</oldFormula>
  </rdn>
  <rdn rId="0" localSheetId="1" customView="1" name="Z_7C1B4D6D_D666_48DD_AB17_E00791B6F0B6_.wvu.FilterData" hidden="1" oldHidden="1">
    <formula>Sheet1!$A$6:$DG$310</formula>
    <oldFormula>Sheet1!$A$6:$DG$310</oldFormula>
  </rdn>
  <rcv guid="{7C1B4D6D-D666-48DD-AB17-E00791B6F0B6}"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76" sId="1" ref="A308:XFD308" action="insertRow">
    <undo index="65535" exp="area" ref3D="1" dr="$H$1:$N$1048576" dn="Z_65B035E3_87FA_46C5_996E_864F2C8D0EBC_.wvu.Cols" sId="1"/>
  </rrc>
  <rcc rId="1077" sId="1">
    <nc r="A308">
      <v>85</v>
    </nc>
  </rcc>
  <rcc rId="1078" sId="1">
    <oc r="A309">
      <v>85</v>
    </oc>
    <nc r="A309">
      <v>86</v>
    </nc>
  </rcc>
  <rcc rId="1079" sId="1">
    <nc r="B308">
      <v>110998</v>
    </nc>
  </rcc>
  <rcc rId="1080" sId="1">
    <nc r="C308">
      <v>333</v>
    </nc>
  </rcc>
  <rcc rId="1081" sId="1">
    <nc r="D308" t="inlineStr">
      <is>
        <t>CA</t>
      </is>
    </nc>
  </rcc>
  <rcc rId="1082" sId="1">
    <nc r="E308" t="inlineStr">
      <is>
        <t>AP1/1.1i/1.2</t>
      </is>
    </nc>
  </rcc>
  <rcc rId="1083" sId="1">
    <nc r="F308" t="inlineStr">
      <is>
        <t>CP 2/2017 (MySMIS: POCA/111/1/1)</t>
      </is>
    </nc>
  </rcc>
  <rcc rId="1084" sId="1">
    <nc r="G308" t="inlineStr">
      <is>
        <t>Coaliția pentru romi: elaborare și monitorizare de politici publice</t>
      </is>
    </nc>
  </rcc>
  <rfmt sheetId="1" sqref="H308" start="0" length="0">
    <dxf>
      <font>
        <sz val="11"/>
        <color theme="1"/>
        <name val="Calibri"/>
        <family val="2"/>
        <charset val="238"/>
        <scheme val="minor"/>
      </font>
      <alignment vertical="bottom" wrapText="0"/>
      <border outline="0">
        <left/>
        <right/>
        <top/>
        <bottom/>
      </border>
    </dxf>
  </rfmt>
  <rfmt sheetId="1" xfDxf="1" sqref="H308" start="0" length="0">
    <dxf>
      <font>
        <b/>
        <name val="Trebuchet MS"/>
        <scheme val="none"/>
      </font>
    </dxf>
  </rfmt>
  <rcc rId="1085" sId="1" odxf="1" dxf="1">
    <nc r="H308" t="inlineStr">
      <is>
        <t>Agenția de Dezvoltare Comunitară ,,ÎMPREUNĂ”</t>
      </is>
    </nc>
    <ndxf>
      <font>
        <b val="0"/>
        <sz val="12"/>
        <name val="Trebuchet MS"/>
        <charset val="1"/>
        <scheme val="none"/>
      </font>
      <alignment vertical="center" wrapText="1"/>
      <border outline="0">
        <left style="thin">
          <color indexed="64"/>
        </left>
        <right style="thin">
          <color indexed="64"/>
        </right>
        <top style="thin">
          <color indexed="64"/>
        </top>
        <bottom style="thin">
          <color indexed="64"/>
        </bottom>
      </border>
    </ndxf>
  </rcc>
  <rcc rId="1086" sId="1">
    <nc r="I308" t="inlineStr">
      <is>
        <t>NA</t>
      </is>
    </nc>
  </rcc>
  <rcc rId="1087" sId="1">
    <nc r="J308" t="inlineStr">
      <is>
        <t>Obiectivul general al proiectului:
Cresterea nivelului de competenþe profesionale ale personalului propriu SPO din regiunile Sud Muntenia, Nord Est si Sud Est în vederea furnizarii unor servicii de calitate.
Obiectivele specifice:
OBS1: Sa îmbunataþim sistemul de formare profesionala a personalului propriu al SPO în ocupaþii corelate cu serviciile furnizate.
OBS2: Sa dezvoltam competenþe profesionale si sociale pentru personalul SPO necesare unei abordari integratoare a nevoilor specifice ale grupurilor vulnerabile.
OBS3. Sa facilitam preluarea de experiente transnationale care sa contribuie la dezvoltarea competentelor personalului SPO.</t>
      </is>
    </nc>
  </rcc>
  <rcc rId="1088" sId="1" numFmtId="19">
    <nc r="K308">
      <v>43244</v>
    </nc>
  </rcc>
  <rcc rId="1089" sId="1" numFmtId="19">
    <nc r="L308">
      <v>43732</v>
    </nc>
  </rcc>
  <rfmt sheetId="1" sqref="M308" start="0" length="0">
    <dxf>
      <font>
        <sz val="11"/>
        <color theme="1"/>
        <name val="Calibri"/>
        <family val="2"/>
        <charset val="238"/>
        <scheme val="minor"/>
      </font>
      <numFmt numFmtId="0" formatCode="General"/>
      <alignment horizontal="general" vertical="bottom" wrapText="0"/>
      <border outline="0">
        <left/>
        <right/>
        <top/>
        <bottom/>
      </border>
    </dxf>
  </rfmt>
  <rfmt sheetId="1" xfDxf="1" sqref="M308" start="0" length="0">
    <dxf>
      <font>
        <b/>
        <sz val="8.5"/>
        <color rgb="FF000000"/>
        <name val="Trebuchet MS"/>
        <scheme val="none"/>
      </font>
    </dxf>
  </rfmt>
  <rcc rId="1090" sId="1" odxf="1" dxf="1" numFmtId="4">
    <nc r="M308">
      <v>82.304186799999997</v>
    </nc>
    <ndxf>
      <font>
        <b val="0"/>
        <sz val="12"/>
        <color auto="1"/>
        <name val="Trebuchet MS"/>
        <scheme val="none"/>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1091" sId="1">
    <nc r="N308" t="inlineStr">
      <is>
        <t>Proiect cu acoperire națională</t>
      </is>
    </nc>
  </rcc>
  <rcc rId="1092" sId="1">
    <nc r="O308" t="inlineStr">
      <is>
        <t>Bucuresti</t>
      </is>
    </nc>
  </rcc>
  <rcc rId="1093" sId="1">
    <nc r="P308" t="inlineStr">
      <is>
        <t>Bucuresti</t>
      </is>
    </nc>
  </rcc>
  <rcc rId="1094" sId="1">
    <nc r="Q308" t="inlineStr">
      <is>
        <t>ONG</t>
      </is>
    </nc>
  </rcc>
  <rcc rId="1095" sId="1">
    <nc r="R308" t="inlineStr">
      <is>
        <t>119 - Investiții în capacitatea instituțională și în eficiența administrațiilor și a serviciilor publice la nivel național, regional și local, în perspectiva realizării de reforme, a unei mai bune legiferări și a bunei guvernanțe</t>
      </is>
    </nc>
  </rcc>
  <rcc rId="1096" sId="1" numFmtId="4">
    <nc r="S308">
      <v>802303.18</v>
    </nc>
  </rcc>
  <rcc rId="1097" sId="1" numFmtId="4">
    <nc r="V308">
      <v>153003.18</v>
    </nc>
  </rcc>
  <rcc rId="1098" sId="1" numFmtId="4">
    <nc r="T308">
      <v>646987.61640000006</v>
    </nc>
  </rcc>
  <rcc rId="1099" sId="1" numFmtId="4">
    <nc r="U308">
      <v>155315.5667</v>
    </nc>
  </rcc>
  <rcc rId="1100" sId="1" numFmtId="4">
    <nc r="W308">
      <v>114174.2852</v>
    </nc>
  </rcc>
  <rcc rId="1101" sId="1" numFmtId="4">
    <nc r="X308">
      <v>38828.891680000001</v>
    </nc>
  </rcc>
  <rcc rId="1102" sId="1" numFmtId="4">
    <nc r="Y308">
      <v>19496.03</v>
    </nc>
  </rcc>
  <rcc rId="1103" sId="1" numFmtId="4">
    <nc r="Z308">
      <v>15533.901889999999</v>
    </nc>
  </rcc>
  <rcc rId="1104" sId="1" numFmtId="4">
    <nc r="AA308">
      <v>3962.1281130000002</v>
    </nc>
  </rcc>
  <rm rId="1105" sheetId="1" source="Y308" destination="AB308" sourceSheetId="1">
    <rfmt sheetId="1" s="1" sqref="AB30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m>
  <rm rId="1106" sheetId="1" source="Z308" destination="AC308" sourceSheetId="1">
    <rfmt sheetId="1" s="1" sqref="AC30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m rId="1107" sheetId="1" source="AA308" destination="AD308" sourceSheetId="1">
    <rfmt sheetId="1" s="1" sqref="AD30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cc rId="1108" sId="1" numFmtId="4">
    <nc r="AF308">
      <v>0</v>
    </nc>
  </rcc>
  <rcc rId="1109" sId="1" numFmtId="4">
    <nc r="AE308">
      <v>974802.39</v>
    </nc>
  </rcc>
  <rcc rId="1110" sId="1" odxf="1" dxf="1" numFmtId="4">
    <nc r="AG308">
      <v>974802.39</v>
    </nc>
    <odxf>
      <fill>
        <patternFill patternType="none">
          <bgColor indexed="65"/>
        </patternFill>
      </fill>
    </odxf>
    <ndxf>
      <fill>
        <patternFill patternType="solid">
          <bgColor theme="0"/>
        </patternFill>
      </fill>
    </ndxf>
  </rcc>
  <rcc rId="1111" sId="1">
    <nc r="AH308" t="inlineStr">
      <is>
        <t>implementare</t>
      </is>
    </nc>
  </rcc>
  <rcc rId="1112" sId="1">
    <nc r="AI308" t="inlineStr">
      <is>
        <t>n.a.</t>
      </is>
    </nc>
  </rcc>
  <rcv guid="{A5B1481C-EF26-486A-984F-85CDDC2FD94F}" action="delete"/>
  <rdn rId="0" localSheetId="1" customView="1" name="Z_A5B1481C_EF26_486A_984F_85CDDC2FD94F_.wvu.PrintArea" hidden="1" oldHidden="1">
    <formula>Sheet1!$A$1:$AL$328</formula>
    <oldFormula>Sheet1!$A$1:$AL$328</oldFormula>
  </rdn>
  <rdn rId="0" localSheetId="1" customView="1" name="Z_A5B1481C_EF26_486A_984F_85CDDC2FD94F_.wvu.FilterData" hidden="1" oldHidden="1">
    <formula>Sheet1!$A$6:$AL$328</formula>
    <oldFormula>Sheet1!$A$6:$AL$328</oldFormula>
  </rdn>
  <rcv guid="{A5B1481C-EF26-486A-984F-85CDDC2FD94F}"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0" start="0" length="0">
    <dxf>
      <font>
        <b val="0"/>
        <sz val="12"/>
        <color auto="1"/>
      </font>
    </dxf>
  </rfmt>
  <rfmt sheetId="1" sqref="B30" start="0" length="0">
    <dxf>
      <font>
        <b val="0"/>
        <sz val="12"/>
        <color auto="1"/>
      </font>
    </dxf>
  </rfmt>
  <rfmt sheetId="1" sqref="C30" start="0" length="0">
    <dxf/>
  </rfmt>
  <rfmt sheetId="1" sqref="D30" start="0" length="0">
    <dxf>
      <font>
        <b val="0"/>
        <sz val="12"/>
        <color auto="1"/>
      </font>
      <alignment horizontal="left"/>
    </dxf>
  </rfmt>
  <rfmt sheetId="1" sqref="E30" start="0" length="0">
    <dxf>
      <font>
        <b val="0"/>
        <sz val="12"/>
        <color auto="1"/>
      </font>
      <fill>
        <patternFill patternType="solid">
          <bgColor theme="0"/>
        </patternFill>
      </fill>
      <alignment horizontal="left"/>
    </dxf>
  </rfmt>
  <rfmt sheetId="1" sqref="F30" start="0" length="0">
    <dxf>
      <font>
        <b val="0"/>
        <sz val="12"/>
        <color auto="1"/>
      </font>
      <alignment horizontal="general"/>
    </dxf>
  </rfmt>
  <rfmt sheetId="1" sqref="G30" start="0" length="0">
    <dxf>
      <font>
        <b val="0"/>
        <sz val="12"/>
        <color auto="1"/>
      </font>
    </dxf>
  </rfmt>
  <rfmt sheetId="1" sqref="H30" start="0" length="0">
    <dxf>
      <font>
        <b val="0"/>
        <sz val="12"/>
        <color auto="1"/>
      </font>
    </dxf>
  </rfmt>
  <rfmt sheetId="1" sqref="I30" start="0" length="0">
    <dxf>
      <font>
        <b val="0"/>
        <sz val="12"/>
        <color auto="1"/>
      </font>
    </dxf>
  </rfmt>
  <rfmt sheetId="1" sqref="J30" start="0" length="0">
    <dxf>
      <font>
        <b val="0"/>
        <sz val="12"/>
        <color auto="1"/>
      </font>
      <alignment horizontal="left"/>
      <border outline="0">
        <left/>
        <right/>
        <top/>
        <bottom/>
      </border>
    </dxf>
  </rfmt>
  <rfmt sheetId="1" sqref="K30" start="0" length="0">
    <dxf>
      <font>
        <b val="0"/>
        <sz val="12"/>
        <color auto="1"/>
      </font>
      <numFmt numFmtId="19" formatCode="dd/mm/yyyy"/>
      <alignment horizontal="left"/>
    </dxf>
  </rfmt>
  <rfmt sheetId="1" sqref="L30" start="0" length="0">
    <dxf>
      <font>
        <b val="0"/>
        <sz val="12"/>
        <color auto="1"/>
      </font>
      <numFmt numFmtId="19" formatCode="dd/mm/yyyy"/>
      <alignment horizontal="left"/>
    </dxf>
  </rfmt>
  <rfmt sheetId="1" sqref="A30:L30" start="0" length="2147483647">
    <dxf>
      <font>
        <color rgb="FFFF0000"/>
      </font>
    </dxf>
  </rfmt>
  <rfmt sheetId="1" sqref="A31" start="0" length="0">
    <dxf>
      <font>
        <b val="0"/>
        <sz val="12"/>
        <color rgb="FFFF0000"/>
      </font>
    </dxf>
  </rfmt>
  <rfmt sheetId="1" sqref="B31" start="0" length="0">
    <dxf>
      <font>
        <b val="0"/>
        <sz val="12"/>
        <color rgb="FFFF0000"/>
      </font>
    </dxf>
  </rfmt>
  <rfmt sheetId="1" sqref="C31" start="0" length="0">
    <dxf>
      <font>
        <sz val="12"/>
        <color rgb="FFFF0000"/>
      </font>
    </dxf>
  </rfmt>
  <rfmt sheetId="1" sqref="D31" start="0" length="0">
    <dxf>
      <font>
        <b val="0"/>
        <sz val="12"/>
        <color rgb="FFFF0000"/>
      </font>
      <alignment horizontal="left"/>
    </dxf>
  </rfmt>
  <rfmt sheetId="1" sqref="E31" start="0" length="0">
    <dxf>
      <font>
        <b val="0"/>
        <sz val="12"/>
        <color rgb="FFFF0000"/>
      </font>
      <fill>
        <patternFill patternType="solid">
          <bgColor theme="0"/>
        </patternFill>
      </fill>
      <alignment horizontal="left"/>
    </dxf>
  </rfmt>
  <rfmt sheetId="1" sqref="F31" start="0" length="0">
    <dxf>
      <font>
        <b val="0"/>
        <sz val="12"/>
        <color rgb="FFFF0000"/>
      </font>
      <alignment horizontal="general"/>
    </dxf>
  </rfmt>
  <rfmt sheetId="1" sqref="G31" start="0" length="0">
    <dxf>
      <font>
        <b val="0"/>
        <sz val="12"/>
        <color rgb="FFFF0000"/>
      </font>
    </dxf>
  </rfmt>
  <rfmt sheetId="1" sqref="H31" start="0" length="0">
    <dxf>
      <font>
        <b val="0"/>
        <sz val="12"/>
        <color rgb="FFFF0000"/>
      </font>
    </dxf>
  </rfmt>
  <rcc rId="1115" sId="1" odxf="1" dxf="1">
    <nc r="I31" t="inlineStr">
      <is>
        <t>n.a</t>
      </is>
    </nc>
    <odxf>
      <font>
        <b/>
        <sz val="12"/>
        <color auto="1"/>
      </font>
    </odxf>
    <ndxf>
      <font>
        <b val="0"/>
        <sz val="12"/>
        <color rgb="FFFF0000"/>
      </font>
    </ndxf>
  </rcc>
  <rfmt sheetId="1" sqref="J31" start="0" length="0">
    <dxf>
      <font>
        <b val="0"/>
        <sz val="12"/>
        <color rgb="FFFF0000"/>
      </font>
      <alignment horizontal="left"/>
      <border outline="0">
        <left/>
        <right/>
        <top/>
        <bottom/>
      </border>
    </dxf>
  </rfmt>
  <rfmt sheetId="1" sqref="K31" start="0" length="0">
    <dxf>
      <font>
        <b val="0"/>
        <sz val="12"/>
        <color rgb="FFFF0000"/>
      </font>
      <numFmt numFmtId="19" formatCode="dd/mm/yyyy"/>
      <alignment horizontal="left"/>
    </dxf>
  </rfmt>
  <rfmt sheetId="1" sqref="L31" start="0" length="0">
    <dxf>
      <font>
        <b val="0"/>
        <sz val="12"/>
        <color rgb="FFFF0000"/>
      </font>
      <numFmt numFmtId="19" formatCode="dd/mm/yyyy"/>
      <alignment horizontal="left"/>
    </dxf>
  </rfmt>
  <rcc rId="1116" sId="1">
    <oc r="A30">
      <v>1</v>
    </oc>
    <nc r="A30"/>
  </rcc>
  <rcc rId="1117" sId="1" odxf="1" dxf="1">
    <nc r="M31">
      <f>S31/AE31*100</f>
    </nc>
    <odxf>
      <font>
        <b/>
        <sz val="12"/>
        <color auto="1"/>
      </font>
      <numFmt numFmtId="0" formatCode="General"/>
      <alignment horizontal="center"/>
    </odxf>
    <ndxf>
      <font>
        <b val="0"/>
        <sz val="12"/>
        <color auto="1"/>
      </font>
      <numFmt numFmtId="164" formatCode="0.000000000"/>
      <alignment horizontal="left"/>
    </ndxf>
  </rcc>
  <rcc rId="1118" sId="1" odxf="1" dxf="1">
    <nc r="N31">
      <v>6</v>
    </nc>
    <odxf>
      <font>
        <b/>
        <sz val="12"/>
        <color auto="1"/>
      </font>
      <fill>
        <patternFill patternType="none">
          <bgColor indexed="65"/>
        </patternFill>
      </fill>
    </odxf>
    <ndxf>
      <font>
        <b val="0"/>
        <sz val="12"/>
        <color auto="1"/>
      </font>
      <fill>
        <patternFill patternType="solid">
          <bgColor theme="0"/>
        </patternFill>
      </fill>
    </ndxf>
  </rcc>
  <rfmt sheetId="1" sqref="O31" start="0" length="0">
    <dxf>
      <font>
        <b val="0"/>
        <sz val="12"/>
        <color auto="1"/>
      </font>
      <fill>
        <patternFill patternType="solid">
          <bgColor theme="0"/>
        </patternFill>
      </fill>
      <alignment horizontal="left"/>
    </dxf>
  </rfmt>
  <rfmt sheetId="1" sqref="P31" start="0" length="0">
    <dxf>
      <font>
        <b val="0"/>
        <sz val="12"/>
        <color auto="1"/>
      </font>
      <fill>
        <patternFill patternType="solid">
          <bgColor theme="0"/>
        </patternFill>
      </fill>
      <alignment horizontal="left"/>
    </dxf>
  </rfmt>
  <rcc rId="1119" sId="1" odxf="1" dxf="1">
    <nc r="Q31" t="inlineStr">
      <is>
        <t>APL</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1120" sId="1" odxf="1" dxf="1">
    <nc r="R3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1121" sId="1" odxf="1" dxf="1">
    <oc r="S31">
      <f>T31+U31</f>
    </oc>
    <nc r="S31">
      <f>T31+U31</f>
    </nc>
    <odxf>
      <font>
        <sz val="12"/>
        <color auto="1"/>
      </font>
    </odxf>
    <ndxf>
      <font>
        <sz val="12"/>
        <color auto="1"/>
      </font>
    </ndxf>
  </rcc>
  <rfmt sheetId="1" s="1" sqref="T31" start="0" length="0">
    <dxf>
      <font>
        <b val="0"/>
        <sz val="12"/>
        <color auto="1"/>
        <name val="Calibri"/>
        <family val="2"/>
        <charset val="238"/>
        <scheme val="minor"/>
      </font>
      <numFmt numFmtId="165" formatCode="#,##0.00_ ;\-#,##0.00\ "/>
    </dxf>
  </rfmt>
  <rfmt sheetId="1" s="1" sqref="U31" start="0" length="0">
    <dxf>
      <font>
        <b val="0"/>
        <sz val="12"/>
        <color auto="1"/>
        <name val="Calibri"/>
        <family val="2"/>
        <charset val="238"/>
        <scheme val="minor"/>
      </font>
      <numFmt numFmtId="165" formatCode="#,##0.00_ ;\-#,##0.00\ "/>
    </dxf>
  </rfmt>
  <rcc rId="1122" sId="1" odxf="1" dxf="1">
    <oc r="V31">
      <f>W31+X31</f>
    </oc>
    <nc r="V31">
      <f>W31+X31</f>
    </nc>
    <odxf>
      <font>
        <sz val="12"/>
        <color auto="1"/>
      </font>
      <border outline="0">
        <bottom style="thin">
          <color indexed="64"/>
        </bottom>
      </border>
    </odxf>
    <ndxf>
      <font>
        <sz val="12"/>
        <color auto="1"/>
      </font>
      <border outline="0">
        <bottom/>
      </border>
    </ndxf>
  </rcc>
  <rfmt sheetId="1" sqref="W31" start="0" length="0">
    <dxf>
      <font>
        <b val="0"/>
        <sz val="12"/>
        <color auto="1"/>
      </font>
      <numFmt numFmtId="4" formatCode="#,##0.00"/>
      <border outline="0">
        <left/>
        <right/>
        <top/>
        <bottom/>
      </border>
    </dxf>
  </rfmt>
  <rcc rId="1123" sId="1" odxf="1" s="1" dxf="1" numFmtId="4">
    <nc r="X3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border outline="0">
        <bottom/>
      </border>
    </ndxf>
  </rcc>
  <rcc rId="1124" sId="1" odxf="1" dxf="1">
    <oc r="Y31">
      <f>Z31+AA31</f>
    </oc>
    <nc r="Y31">
      <f>Z31+AA31</f>
    </nc>
    <odxf>
      <font>
        <sz val="12"/>
        <color auto="1"/>
      </font>
      <numFmt numFmtId="165" formatCode="#,##0.00_ ;\-#,##0.00\ "/>
      <border outline="0">
        <bottom style="thin">
          <color indexed="64"/>
        </bottom>
      </border>
    </odxf>
    <ndxf>
      <font>
        <sz val="12"/>
        <color auto="1"/>
      </font>
      <numFmt numFmtId="4" formatCode="#,##0.00"/>
      <border outline="0">
        <bottom/>
      </border>
    </ndxf>
  </rcc>
  <rfmt sheetId="1" sqref="Z31" start="0" length="0">
    <dxf>
      <font>
        <b val="0"/>
        <sz val="12"/>
        <color auto="1"/>
      </font>
      <border outline="0">
        <left/>
        <right/>
        <top/>
        <bottom/>
      </border>
    </dxf>
  </rfmt>
  <rcc rId="1125" sId="1" odxf="1" s="1" dxf="1" numFmtId="4">
    <nc r="AA31">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border outline="0">
        <bottom/>
      </border>
    </ndxf>
  </rcc>
  <rcc rId="1126" sId="1" odxf="1" dxf="1" numFmtId="4">
    <oc r="AB31">
      <f>AC31+AD31</f>
    </oc>
    <nc r="AB31">
      <v>0</v>
    </nc>
    <odxf>
      <font>
        <sz val="12"/>
        <color auto="1"/>
      </font>
    </odxf>
    <ndxf>
      <font>
        <sz val="12"/>
        <color auto="1"/>
      </font>
    </ndxf>
  </rcc>
  <rfmt sheetId="1" s="1" sqref="AC31" start="0" length="0">
    <dxf>
      <font>
        <b val="0"/>
        <sz val="12"/>
        <color auto="1"/>
        <name val="Calibri"/>
        <family val="2"/>
        <charset val="238"/>
        <scheme val="minor"/>
      </font>
      <numFmt numFmtId="165" formatCode="#,##0.00_ ;\-#,##0.00\ "/>
    </dxf>
  </rfmt>
  <rfmt sheetId="1" s="1" sqref="AD31" start="0" length="0">
    <dxf>
      <font>
        <b val="0"/>
        <sz val="12"/>
        <color auto="1"/>
        <name val="Calibri"/>
        <family val="2"/>
        <charset val="238"/>
        <scheme val="minor"/>
      </font>
      <numFmt numFmtId="165" formatCode="#,##0.00_ ;\-#,##0.00\ "/>
    </dxf>
  </rfmt>
  <rcc rId="1127" sId="1" odxf="1" dxf="1">
    <oc r="AE31">
      <f>S31+X31+AA31</f>
    </oc>
    <nc r="AE31">
      <f>S31+V31+Y31+AB31</f>
    </nc>
    <odxf>
      <font>
        <sz val="12"/>
        <color auto="1"/>
      </font>
    </odxf>
    <ndxf>
      <font>
        <sz val="12"/>
        <color auto="1"/>
      </font>
    </ndxf>
  </rcc>
  <rcc rId="1128" sId="1" odxf="1" s="1" dxf="1" numFmtId="4">
    <nc r="AF31">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1129" sId="1" odxf="1" dxf="1">
    <oc r="AG31">
      <f>AE31+AF31</f>
    </oc>
    <nc r="AG31">
      <f>AE31+AF31</f>
    </nc>
    <odxf>
      <font>
        <sz val="12"/>
        <color auto="1"/>
      </font>
    </odxf>
    <ndxf>
      <font>
        <sz val="12"/>
        <color auto="1"/>
      </font>
    </ndxf>
  </rcc>
  <rcc rId="1130" sId="1" odxf="1" dxf="1">
    <nc r="AH31" t="inlineStr">
      <is>
        <t>implementare</t>
      </is>
    </nc>
    <odxf>
      <font>
        <b/>
        <sz val="12"/>
        <color auto="1"/>
      </font>
    </odxf>
    <ndxf>
      <font>
        <b val="0"/>
        <sz val="12"/>
        <color auto="1"/>
      </font>
    </ndxf>
  </rcc>
  <rcc rId="1131" sId="1" odxf="1" dxf="1">
    <nc r="AI31" t="inlineStr">
      <is>
        <t>n.a</t>
      </is>
    </nc>
    <odxf>
      <font>
        <b/>
        <sz val="12"/>
        <color auto="1"/>
      </font>
      <numFmt numFmtId="3" formatCode="#,##0"/>
    </odxf>
    <ndxf>
      <font>
        <b val="0"/>
        <sz val="12"/>
        <color auto="1"/>
      </font>
      <numFmt numFmtId="19" formatCode="dd/mm/yyyy"/>
    </ndxf>
  </rcc>
  <rcc rId="1132" sId="1" odxf="1" dxf="1" numFmtId="4">
    <nc r="AJ31">
      <v>0</v>
    </nc>
    <odxf>
      <font>
        <b/>
        <sz val="12"/>
        <color auto="1"/>
      </font>
      <numFmt numFmtId="3" formatCode="#,##0"/>
      <border outline="0">
        <top/>
      </border>
    </odxf>
    <ndxf>
      <font>
        <b val="0"/>
        <sz val="12"/>
        <color auto="1"/>
      </font>
      <numFmt numFmtId="4" formatCode="#,##0.00"/>
      <border outline="0">
        <top style="thin">
          <color indexed="64"/>
        </top>
      </border>
    </ndxf>
  </rcc>
  <rcc rId="1133" sId="1" odxf="1" dxf="1" numFmtId="4">
    <nc r="AK31">
      <v>0</v>
    </nc>
    <odxf>
      <font>
        <b/>
        <sz val="12"/>
        <color auto="1"/>
      </font>
      <numFmt numFmtId="3" formatCode="#,##0"/>
    </odxf>
    <ndxf>
      <font>
        <b val="0"/>
        <sz val="12"/>
        <color auto="1"/>
      </font>
      <numFmt numFmtId="4" formatCode="#,##0.00"/>
    </ndxf>
  </rcc>
  <rcc rId="1134" sId="1">
    <nc r="O31" t="inlineStr">
      <is>
        <t>Bihor</t>
      </is>
    </nc>
  </rcc>
  <rcc rId="1135" sId="1">
    <nc r="P31" t="inlineStr">
      <is>
        <t>Beiuș</t>
      </is>
    </nc>
  </rcc>
  <rcc rId="1136" sId="1">
    <nc r="H31" t="inlineStr">
      <is>
        <t>Municipiul Beiuș</t>
      </is>
    </nc>
  </rcc>
  <rcc rId="1137" sId="1" numFmtId="19">
    <nc r="K31">
      <v>43244</v>
    </nc>
  </rcc>
  <rcc rId="1138" sId="1" numFmtId="19">
    <nc r="L31">
      <v>43732</v>
    </nc>
  </rcc>
  <rcc rId="1139" sId="1" odxf="1" dxf="1">
    <nc r="J31" t="inlineStr">
      <is>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is>
    </nc>
    <ndxf>
      <font>
        <sz val="12"/>
        <color auto="1"/>
      </font>
      <alignment horizontal="justify" vertical="top"/>
      <border outline="0">
        <left style="thin">
          <color indexed="64"/>
        </left>
        <right style="thin">
          <color indexed="64"/>
        </right>
        <top style="thin">
          <color indexed="64"/>
        </top>
        <bottom style="thin">
          <color indexed="64"/>
        </bottom>
      </border>
    </ndxf>
  </rcc>
  <rfmt sheetId="1" s="1" sqref="T31" start="0" length="0">
    <dxf>
      <font>
        <sz val="11"/>
        <color theme="1"/>
        <name val="Calibri"/>
        <family val="2"/>
        <charset val="238"/>
        <scheme val="minor"/>
      </font>
      <numFmt numFmtId="4" formatCode="#,##0.00"/>
      <fill>
        <patternFill>
          <bgColor theme="7" tint="0.79998168889431442"/>
        </patternFill>
      </fill>
      <alignment horizontal="general" vertical="bottom" wrapText="0"/>
      <border outline="0">
        <left/>
        <right/>
        <top/>
        <bottom/>
      </border>
    </dxf>
  </rfmt>
  <rfmt sheetId="1" s="1" sqref="U31" start="0" length="0">
    <dxf>
      <font>
        <sz val="11"/>
        <color theme="1"/>
        <name val="Calibri"/>
        <family val="2"/>
        <charset val="238"/>
        <scheme val="minor"/>
      </font>
      <numFmt numFmtId="4" formatCode="#,##0.00"/>
      <fill>
        <patternFill>
          <bgColor theme="7" tint="0.79998168889431442"/>
        </patternFill>
      </fill>
      <alignment horizontal="general" vertical="bottom" wrapText="0"/>
      <border outline="0">
        <left/>
        <right/>
        <top/>
        <bottom/>
      </border>
    </dxf>
  </rfmt>
  <rcc rId="1140" sId="1" odxf="1" s="1" dxf="1" numFmtId="4">
    <nc r="T31">
      <v>355834.7</v>
    </nc>
    <ndxf>
      <font>
        <sz val="12"/>
        <color auto="1"/>
        <name val="Calibri"/>
        <family val="2"/>
        <charset val="238"/>
        <scheme val="minor"/>
      </font>
      <numFmt numFmtId="165" formatCode="#,##0.00_ ;\-#,##0.00\ "/>
      <fill>
        <patternFill>
          <bgColor rgb="FFFFFF00"/>
        </patternFill>
      </fill>
      <alignment horizontal="right" vertical="center" wrapText="1"/>
      <border outline="0">
        <left style="thin">
          <color indexed="64"/>
        </left>
        <right style="thin">
          <color indexed="64"/>
        </right>
        <top style="thin">
          <color indexed="64"/>
        </top>
        <bottom style="thin">
          <color indexed="64"/>
        </bottom>
      </border>
    </ndxf>
  </rcc>
  <rcc rId="1141" sId="1" odxf="1" s="1" dxf="1" numFmtId="4">
    <nc r="U31">
      <v>0</v>
    </nc>
    <ndxf>
      <font>
        <sz val="12"/>
        <color auto="1"/>
        <name val="Calibri"/>
        <family val="2"/>
        <charset val="238"/>
        <scheme val="minor"/>
      </font>
      <numFmt numFmtId="165" formatCode="#,##0.00_ ;\-#,##0.00\ "/>
      <fill>
        <patternFill>
          <bgColor rgb="FFFFFF00"/>
        </patternFill>
      </fill>
      <alignment horizontal="right" vertical="center" wrapText="1"/>
      <border outline="0">
        <left style="thin">
          <color indexed="64"/>
        </left>
        <right style="thin">
          <color indexed="64"/>
        </right>
        <top style="thin">
          <color indexed="64"/>
        </top>
        <bottom style="thin">
          <color indexed="64"/>
        </bottom>
      </border>
    </ndxf>
  </rcc>
  <rcc rId="1142" sId="1" numFmtId="4">
    <nc r="W31">
      <v>54421.769999999982</v>
    </nc>
  </rcc>
  <rcc rId="1143" sId="1" numFmtId="4">
    <nc r="Z31">
      <v>8372.58</v>
    </nc>
  </rcc>
  <rcc rId="1144" sId="1" odxf="1" dxf="1">
    <oc r="A31">
      <v>2</v>
    </oc>
    <nc r="A31">
      <v>1</v>
    </nc>
    <ndxf>
      <font>
        <sz val="12"/>
        <color auto="1"/>
      </font>
    </ndxf>
  </rcc>
  <rcc rId="1145" sId="1" odxf="1" dxf="1">
    <nc r="B31">
      <v>122823</v>
    </nc>
    <ndxf>
      <font>
        <sz val="12"/>
        <color auto="1"/>
      </font>
    </ndxf>
  </rcc>
  <rcc rId="1146" sId="1" odxf="1" dxf="1">
    <nc r="C31">
      <v>71</v>
    </nc>
    <ndxf>
      <font>
        <sz val="12"/>
        <color auto="1"/>
      </font>
    </ndxf>
  </rcc>
  <rcc rId="1147" sId="1" odxf="1" dxf="1">
    <nc r="D31" t="inlineStr">
      <is>
        <t>AI</t>
      </is>
    </nc>
    <ndxf>
      <font>
        <sz val="12"/>
        <color auto="1"/>
      </font>
    </ndxf>
  </rcc>
  <rcc rId="1148" sId="1" odxf="1" dxf="1">
    <nc r="E31" t="inlineStr">
      <is>
        <t>AP 2/11i  /2.2</t>
      </is>
    </nc>
    <ndxf>
      <font>
        <sz val="12"/>
        <color auto="1"/>
      </font>
    </ndxf>
  </rcc>
  <rcc rId="1149" sId="1" odxf="1" dxf="1">
    <nc r="F31" t="inlineStr">
      <is>
        <t>CP4 less /2018</t>
      </is>
    </nc>
    <ndxf>
      <font>
        <sz val="12"/>
        <color rgb="FFFF0000"/>
      </font>
    </ndxf>
  </rcc>
  <rcc rId="1150" sId="1" odxf="1" dxf="1">
    <nc r="G31" t="inlineStr">
      <is>
        <t>Servicii de calitate în administrația publică locală a municipiului Beiuș asigurate prin introducerea și menținerea sistemului de management al calității ISO 9001</t>
      </is>
    </nc>
    <ndxf>
      <font>
        <sz val="12"/>
        <color rgb="FFFF0000"/>
      </font>
    </ndxf>
  </rcc>
  <rcv guid="{9980B309-0131-4577-BF29-212714399FDF}" action="delete"/>
  <rdn rId="0" localSheetId="1" customView="1" name="Z_9980B309_0131_4577_BF29_212714399FDF_.wvu.PrintArea" hidden="1" oldHidden="1">
    <formula>Sheet1!$A$1:$AL$328</formula>
    <oldFormula>Sheet1!$A$1:$AL$328</oldFormula>
  </rdn>
  <rdn rId="0" localSheetId="1" customView="1" name="Z_9980B309_0131_4577_BF29_212714399FDF_.wvu.FilterData" hidden="1" oldHidden="1">
    <formula>Sheet1!$A$6:$AL$328</formula>
    <oldFormula>Sheet1!$A$6:$AL$328</oldFormula>
  </rdn>
  <rcv guid="{9980B309-0131-4577-BF29-212714399FDF}"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1" start="0" length="0">
    <dxf>
      <font>
        <sz val="12"/>
        <color auto="1"/>
      </font>
    </dxf>
  </rfmt>
  <rfmt sheetId="1" sqref="I31" start="0" length="0">
    <dxf>
      <font>
        <sz val="12"/>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1" start="0" length="0">
    <dxf>
      <font>
        <sz val="12"/>
        <color auto="1"/>
      </font>
    </dxf>
  </rfmt>
  <rfmt sheetId="1" sqref="L31" start="0" length="0">
    <dxf>
      <font>
        <sz val="12"/>
        <color auto="1"/>
      </font>
    </dxf>
  </rfmt>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53" sId="1" ref="A309:XFD309" action="insertRow">
    <undo index="65535" exp="area" ref3D="1" dr="$H$1:$N$1048576" dn="Z_65B035E3_87FA_46C5_996E_864F2C8D0EBC_.wvu.Cols" sId="1"/>
  </rrc>
  <rrc rId="1154" sId="1" ref="A309:XFD310" action="insertRow">
    <undo index="65535" exp="area" ref3D="1" dr="$H$1:$N$1048576" dn="Z_65B035E3_87FA_46C5_996E_864F2C8D0EBC_.wvu.Cols" sId="1"/>
  </rrc>
  <rrc rId="1155" sId="1" ref="A310:XFD312" action="insertRow">
    <undo index="65535" exp="area" ref3D="1" dr="$H$1:$N$1048576" dn="Z_65B035E3_87FA_46C5_996E_864F2C8D0EBC_.wvu.Cols" sId="1"/>
  </rrc>
  <rcc rId="1156" sId="1">
    <nc r="A309">
      <v>86</v>
    </nc>
  </rcc>
  <rcc rId="1157" sId="1">
    <nc r="A310">
      <v>87</v>
    </nc>
  </rcc>
  <rrc rId="1158" sId="1" ref="A311:XFD314" action="insertRow">
    <undo index="65535" exp="area" ref3D="1" dr="$H$1:$N$1048576" dn="Z_65B035E3_87FA_46C5_996E_864F2C8D0EBC_.wvu.Cols" sId="1"/>
  </rrc>
  <rcc rId="1159" sId="1">
    <nc r="A311">
      <v>88</v>
    </nc>
  </rcc>
  <rcc rId="1160" sId="1">
    <nc r="A312">
      <v>89</v>
    </nc>
  </rcc>
  <rcc rId="1161" sId="1">
    <nc r="A313">
      <v>90</v>
    </nc>
  </rcc>
  <rcc rId="1162" sId="1">
    <nc r="A314">
      <v>91</v>
    </nc>
  </rcc>
  <rcc rId="1163" sId="1">
    <nc r="A315">
      <v>92</v>
    </nc>
  </rcc>
  <rcc rId="1164" sId="1">
    <nc r="A316">
      <v>93</v>
    </nc>
  </rcc>
  <rcc rId="1165" sId="1">
    <nc r="A317">
      <v>94</v>
    </nc>
  </rcc>
  <rcc rId="1166" sId="1">
    <nc r="A318">
      <v>95</v>
    </nc>
  </rcc>
  <rcc rId="1167" sId="1">
    <oc r="A319">
      <v>86</v>
    </oc>
    <nc r="A319">
      <v>96</v>
    </nc>
  </rcc>
  <rcc rId="1168" sId="1">
    <nc r="B309">
      <v>115539</v>
    </nc>
  </rcc>
  <rcc rId="1169" sId="1">
    <nc r="C309">
      <v>396</v>
    </nc>
  </rcc>
  <rcc rId="1170" sId="1">
    <nc r="D309" t="inlineStr">
      <is>
        <t>MP</t>
      </is>
    </nc>
  </rcc>
  <rcc rId="1171" sId="1" odxf="1" dxf="1">
    <nc r="E309" t="inlineStr">
      <is>
        <t>AP1/11i /1.1</t>
      </is>
    </nc>
    <odxf>
      <fill>
        <patternFill patternType="none">
          <bgColor indexed="65"/>
        </patternFill>
      </fill>
    </odxf>
    <ndxf>
      <fill>
        <patternFill patternType="solid">
          <bgColor theme="0"/>
        </patternFill>
      </fill>
    </ndxf>
  </rcc>
  <rcc rId="1172" sId="1">
    <nc r="F309" t="inlineStr">
      <is>
        <t>IP8/2017 (MySMIS:
POCA/129/1/1)</t>
      </is>
    </nc>
  </rcc>
  <rfmt sheetId="1" sqref="G309" start="0" length="0">
    <dxf>
      <font>
        <sz val="11"/>
        <color theme="1"/>
        <name val="Calibri"/>
        <family val="2"/>
        <charset val="238"/>
        <scheme val="minor"/>
      </font>
      <alignment vertical="bottom" wrapText="0"/>
      <border outline="0">
        <left/>
        <right/>
        <top/>
        <bottom/>
      </border>
    </dxf>
  </rfmt>
  <rfmt sheetId="1" xfDxf="1" sqref="G309" start="0" length="0">
    <dxf>
      <font>
        <i/>
      </font>
      <alignment wrapText="1"/>
    </dxf>
  </rfmt>
  <rcc rId="1173" sId="1" odxf="1" dxf="1">
    <nc r="G309" t="inlineStr">
      <is>
        <t>Optimizarea procedurilor administrative din cadrul Ministerului pentru Relația cu Parlamentul</t>
      </is>
    </nc>
    <ndxf>
      <font>
        <i val="0"/>
        <sz val="12"/>
        <color auto="1"/>
      </font>
      <alignment horizontal="left" vertical="center"/>
      <border outline="0">
        <left style="thin">
          <color indexed="64"/>
        </left>
        <right style="thin">
          <color indexed="64"/>
        </right>
        <top style="thin">
          <color indexed="64"/>
        </top>
        <bottom style="thin">
          <color indexed="64"/>
        </bottom>
      </border>
    </ndxf>
  </rcc>
  <rfmt sheetId="1" sqref="H309" start="0" length="0">
    <dxf>
      <font>
        <sz val="11"/>
        <color theme="1"/>
        <name val="Calibri"/>
        <family val="2"/>
        <charset val="238"/>
        <scheme val="minor"/>
      </font>
      <alignment vertical="bottom" wrapText="0"/>
      <border outline="0">
        <left/>
        <right/>
        <top/>
        <bottom/>
      </border>
    </dxf>
  </rfmt>
  <rfmt sheetId="1" xfDxf="1" sqref="H309" start="0" length="0">
    <dxf>
      <font>
        <b/>
      </font>
      <alignment wrapText="1"/>
    </dxf>
  </rfmt>
  <rcc rId="1174" sId="1" odxf="1" dxf="1">
    <nc r="H309" t="inlineStr">
      <is>
        <t>Ministerul pentru Relația cu Parlamentul</t>
      </is>
    </nc>
    <ndxf>
      <font>
        <b val="0"/>
        <sz val="12"/>
        <color auto="1"/>
      </font>
      <alignment horizontal="left" vertical="center"/>
      <border outline="0">
        <left style="thin">
          <color indexed="64"/>
        </left>
        <right style="thin">
          <color indexed="64"/>
        </right>
        <top style="thin">
          <color indexed="64"/>
        </top>
        <bottom style="thin">
          <color indexed="64"/>
        </bottom>
      </border>
    </ndxf>
  </rcc>
  <rcc rId="1175" sId="1">
    <nc r="I309" t="inlineStr">
      <is>
        <t>Academia de Studii Economice</t>
      </is>
    </nc>
  </rcc>
  <rcc rId="1176" sId="1">
    <nc r="J309" t="inlineStr">
      <is>
        <t>Obiectivul general al acestui proiect este reprezentat de optimizarea cadrului administrativ de funcþionare al Ministerului pentru Relatia cu
Parlamentul. Se urmareste eficientizarea coordonarii si comunicarii atât la nivel intra-ministerial cât si în relaþia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is>
    </nc>
  </rcc>
  <rcc rId="1177" sId="1" numFmtId="19">
    <nc r="K309">
      <v>43249</v>
    </nc>
  </rcc>
  <rcc rId="1178" sId="1" numFmtId="19">
    <nc r="L309">
      <v>44041</v>
    </nc>
  </rcc>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1" sId="1">
    <oc r="M306">
      <f>S306/AE306*100</f>
    </oc>
    <nc r="M306">
      <f>S306/AE306*100</f>
    </nc>
  </rcc>
  <rcc rId="1182" sId="1">
    <oc r="M307">
      <f>S307/AE307*100</f>
    </oc>
    <nc r="M307">
      <f>S307/AE307*100</f>
    </nc>
  </rcc>
  <rcc rId="1183" sId="1" numFmtId="4">
    <oc r="M308">
      <v>82.304186799999997</v>
    </oc>
    <nc r="M308">
      <f>S308/AE308*100</f>
    </nc>
  </rcc>
  <rcc rId="1184" sId="1" numFmtId="4">
    <nc r="M309">
      <f>S309/AE309*100</f>
    </nc>
  </rcc>
  <rcc rId="1185" sId="1" numFmtId="4">
    <nc r="M310">
      <f>S310/AE310*100</f>
    </nc>
  </rcc>
  <rcc rId="1186" sId="1" numFmtId="4">
    <nc r="M311">
      <f>S311/AE311*100</f>
    </nc>
  </rcc>
  <rcc rId="1187" sId="1" numFmtId="4">
    <nc r="M312">
      <f>S312/AE312*100</f>
    </nc>
  </rcc>
  <rcc rId="1188" sId="1" numFmtId="4">
    <nc r="M313">
      <f>S313/AE313*100</f>
    </nc>
  </rcc>
  <rcc rId="1189" sId="1" numFmtId="4">
    <nc r="M314">
      <f>S314/AE314*100</f>
    </nc>
  </rcc>
  <rcc rId="1190" sId="1" numFmtId="4">
    <nc r="M315">
      <f>S315/AE315*100</f>
    </nc>
  </rcc>
  <rcc rId="1191" sId="1" numFmtId="4">
    <nc r="M316">
      <f>S316/AE316*100</f>
    </nc>
  </rcc>
  <rcc rId="1192" sId="1" numFmtId="4">
    <nc r="M317">
      <f>S317/AE317*100</f>
    </nc>
  </rcc>
  <rcc rId="1193" sId="1" numFmtId="4">
    <nc r="M318">
      <f>S318/AE318*100</f>
    </nc>
  </rcc>
  <rcc rId="1194" sId="1">
    <oc r="M319">
      <f>S319/AE319*100</f>
    </oc>
    <nc r="M319">
      <f>S319/AE319*100</f>
    </nc>
  </rcc>
  <rcc rId="1195" sId="1" numFmtId="4">
    <oc r="S308">
      <v>802303.18</v>
    </oc>
    <nc r="S308">
      <f>T308+U308</f>
    </nc>
  </rcc>
  <rcc rId="1196" sId="1">
    <nc r="S309">
      <f>T309+U309</f>
    </nc>
  </rcc>
  <rcc rId="1197" sId="1">
    <nc r="S310">
      <f>T310+U310</f>
    </nc>
  </rcc>
  <rcc rId="1198" sId="1">
    <nc r="S311">
      <f>T311+U311</f>
    </nc>
  </rcc>
  <rcc rId="1199" sId="1">
    <nc r="S312">
      <f>T312+U312</f>
    </nc>
  </rcc>
  <rcc rId="1200" sId="1">
    <nc r="S313">
      <f>T313+U313</f>
    </nc>
  </rcc>
  <rcc rId="1201" sId="1">
    <nc r="S314">
      <f>T314+U314</f>
    </nc>
  </rcc>
  <rcc rId="1202" sId="1">
    <nc r="S315">
      <f>T315+U315</f>
    </nc>
  </rcc>
  <rcc rId="1203" sId="1">
    <nc r="S316">
      <f>T316+U316</f>
    </nc>
  </rcc>
  <rcc rId="1204" sId="1">
    <nc r="S317">
      <f>T317+U317</f>
    </nc>
  </rcc>
  <rcc rId="1205" sId="1">
    <nc r="S318">
      <f>T318+U318</f>
    </nc>
  </rcc>
  <rcc rId="1206" sId="1" numFmtId="4">
    <oc r="V308">
      <v>153003.18</v>
    </oc>
    <nc r="V308">
      <f>W308+X308</f>
    </nc>
  </rcc>
  <rcc rId="1207" sId="1">
    <nc r="V309">
      <f>W309+X309</f>
    </nc>
  </rcc>
  <rcc rId="1208" sId="1">
    <nc r="V310">
      <f>W310+X310</f>
    </nc>
  </rcc>
  <rcc rId="1209" sId="1">
    <nc r="V311">
      <f>W311+X311</f>
    </nc>
  </rcc>
  <rcc rId="1210" sId="1">
    <nc r="V312">
      <f>W312+X312</f>
    </nc>
  </rcc>
  <rcc rId="1211" sId="1">
    <nc r="V313">
      <f>W313+X313</f>
    </nc>
  </rcc>
  <rcc rId="1212" sId="1">
    <nc r="V314">
      <f>W314+X314</f>
    </nc>
  </rcc>
  <rcc rId="1213" sId="1">
    <nc r="V315">
      <f>W315+X315</f>
    </nc>
  </rcc>
  <rcc rId="1214" sId="1">
    <nc r="V316">
      <f>W316+X316</f>
    </nc>
  </rcc>
  <rcc rId="1215" sId="1">
    <nc r="V317">
      <f>W317+X317</f>
    </nc>
  </rcc>
  <rcc rId="1216" sId="1">
    <nc r="V318">
      <f>W318+X318</f>
    </nc>
  </rcc>
  <rcc rId="1217" sId="1">
    <oc r="V319">
      <f>W319+X319</f>
    </oc>
    <nc r="V319">
      <f>W319+X319</f>
    </nc>
  </rcc>
  <rfmt sheetId="1" sqref="AC305" start="0" length="0">
    <dxf>
      <border>
        <right style="thin">
          <color indexed="64"/>
        </right>
      </border>
    </dxf>
  </rfmt>
  <rfmt sheetId="1" sqref="T305:AC305">
    <dxf>
      <border>
        <left style="thin">
          <color indexed="64"/>
        </left>
        <right style="thin">
          <color indexed="64"/>
        </right>
        <top style="thin">
          <color indexed="64"/>
        </top>
        <bottom style="thin">
          <color indexed="64"/>
        </bottom>
        <vertical style="thin">
          <color indexed="64"/>
        </vertical>
        <horizontal style="thin">
          <color indexed="64"/>
        </horizontal>
      </border>
    </dxf>
  </rfmt>
  <rcc rId="1218" sId="1">
    <oc r="Y306">
      <f>Z306+AA306</f>
    </oc>
    <nc r="Y306">
      <f>Z306+AA306</f>
    </nc>
  </rcc>
  <rcc rId="1219" sId="1">
    <oc r="Y307">
      <f>Z307+AA307</f>
    </oc>
    <nc r="Y307">
      <f>Z307+AA307</f>
    </nc>
  </rcc>
  <rcc rId="1220" sId="1" odxf="1" s="1" dxf="1">
    <nc r="Y308">
      <f>Z308+AA308</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1" sId="1" odxf="1" s="1" dxf="1">
    <nc r="Y309">
      <f>Z309+AA309</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2" sId="1" odxf="1" s="1" dxf="1">
    <nc r="Y310">
      <f>Z310+AA310</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3" sId="1" odxf="1" s="1" dxf="1">
    <nc r="Y311">
      <f>Z311+AA311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4" sId="1" odxf="1" s="1" dxf="1">
    <nc r="Y312">
      <f>Z312+AA312</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5" sId="1" odxf="1" s="1" dxf="1">
    <nc r="Y313">
      <f>Z313+AA313</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6" sId="1" odxf="1" s="1" dxf="1">
    <nc r="Y314">
      <f>Z314+AA314</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7" sId="1" odxf="1" s="1" dxf="1">
    <nc r="Y315">
      <f>Z315+AA315</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8" sId="1" odxf="1" s="1" dxf="1">
    <nc r="Y316">
      <f>Z316+AA316</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29" sId="1" odxf="1" s="1" dxf="1">
    <nc r="Y317">
      <f>Z317+AA317</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30" sId="1" odxf="1" s="1" dxf="1">
    <nc r="Y318">
      <f>Z318+AA318</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1231" sId="1">
    <oc r="Y319">
      <f>Z319+AA319</f>
    </oc>
    <nc r="Y319">
      <f>Z319+AA319</f>
    </nc>
  </rcc>
  <rcc rId="1232" sId="1">
    <oc r="AB304">
      <f>AC304+AD304</f>
    </oc>
    <nc r="AB304">
      <f>AC304+AD304</f>
    </nc>
  </rcc>
  <rcc rId="1233" sId="1">
    <oc r="AB305">
      <f>AC305+AD305</f>
    </oc>
    <nc r="AB305">
      <f>AC305+AD305</f>
    </nc>
  </rcc>
  <rcc rId="1234" sId="1">
    <oc r="AB306">
      <f>AC306+AD306</f>
    </oc>
    <nc r="AB306">
      <f>AC306+AD306</f>
    </nc>
  </rcc>
  <rcc rId="1235" sId="1">
    <oc r="AB307">
      <f>AC307+AD307</f>
    </oc>
    <nc r="AB307">
      <f>AC307+AD307</f>
    </nc>
  </rcc>
  <rcc rId="1236" sId="1" numFmtId="4">
    <oc r="AB308">
      <v>19496.03</v>
    </oc>
    <nc r="AB308">
      <f>AC308+AD308</f>
    </nc>
  </rcc>
  <rcc rId="1237" sId="1">
    <nc r="AB309">
      <f>AC309+AD309</f>
    </nc>
  </rcc>
  <rcc rId="1238" sId="1">
    <nc r="AB310">
      <f>AC310+AD310</f>
    </nc>
  </rcc>
  <rcc rId="1239" sId="1">
    <nc r="AB311">
      <f>AC311+AD311</f>
    </nc>
  </rcc>
  <rcc rId="1240" sId="1">
    <nc r="AB312">
      <f>AC312+AD312</f>
    </nc>
  </rcc>
  <rcc rId="1241" sId="1">
    <nc r="AB313">
      <f>AC313+AD313</f>
    </nc>
  </rcc>
  <rcc rId="1242" sId="1">
    <nc r="AB314">
      <f>AC314+AD314</f>
    </nc>
  </rcc>
  <rcc rId="1243" sId="1">
    <nc r="AB315">
      <f>AC315+AD315</f>
    </nc>
  </rcc>
  <rcc rId="1244" sId="1">
    <nc r="AB316">
      <f>AC316+AD316</f>
    </nc>
  </rcc>
  <rcc rId="1245" sId="1">
    <nc r="AB317">
      <f>AC317+AD317</f>
    </nc>
  </rcc>
  <rcc rId="1246" sId="1">
    <nc r="AB318">
      <f>AC318+AD318</f>
    </nc>
  </rcc>
  <rcc rId="1247" sId="1">
    <oc r="AB319">
      <f>AC319+AD319</f>
    </oc>
    <nc r="AB319">
      <f>AC319+AD319</f>
    </nc>
  </rcc>
  <rfmt sheetId="1" sqref="Z308:AA3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1" sqref="Z311"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1"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2"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2"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3"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3"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4"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4"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5"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5"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6"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6"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7"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7"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Z318"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1" sqref="AA318" start="0" length="0">
    <dxf>
      <font>
        <sz val="12"/>
        <color auto="1"/>
        <name val="Calibri"/>
        <family val="2"/>
        <charset val="238"/>
        <scheme val="minor"/>
      </font>
      <numFmt numFmtId="165" formatCode="#,##0.00_ ;\-#,##0.00\ "/>
      <fill>
        <patternFill patternType="solid">
          <bgColor rgb="FFFFFF00"/>
        </patternFill>
      </fill>
      <alignment horizontal="right" vertical="center" wrapText="1"/>
    </dxf>
  </rfmt>
  <rfmt sheetId="1" sqref="Z308:AA309">
    <dxf>
      <fill>
        <patternFill patternType="solid">
          <bgColor rgb="FFFFFF00"/>
        </patternFill>
      </fill>
    </dxf>
  </rfmt>
  <rcc rId="1248" sId="1" numFmtId="4">
    <oc r="AE308">
      <v>974802.39</v>
    </oc>
    <nc r="AE308">
      <f>S308+V308+Y308+AB308</f>
    </nc>
  </rcc>
  <rcc rId="1249" sId="1">
    <nc r="AE309">
      <f>S309+V309+Y309+AB309</f>
    </nc>
  </rcc>
  <rcc rId="1250" sId="1">
    <nc r="AE310">
      <f>S310+V310+Y310+AB310</f>
    </nc>
  </rcc>
  <rcc rId="1251" sId="1">
    <nc r="AE311">
      <f>S311+V311+Y311+AB311</f>
    </nc>
  </rcc>
  <rcc rId="1252" sId="1">
    <nc r="AE312">
      <f>S312+V312+Y312+AB312</f>
    </nc>
  </rcc>
  <rcc rId="1253" sId="1">
    <nc r="AE313">
      <f>S313+V313+Y313+AB313</f>
    </nc>
  </rcc>
  <rcc rId="1254" sId="1">
    <nc r="AE314">
      <f>S314+V314+Y314+AB314</f>
    </nc>
  </rcc>
  <rcc rId="1255" sId="1">
    <nc r="AE315">
      <f>S315+V315+Y315+AB315</f>
    </nc>
  </rcc>
  <rcc rId="1256" sId="1">
    <nc r="AE316">
      <f>S316+V316+Y316+AB316</f>
    </nc>
  </rcc>
  <rcc rId="1257" sId="1">
    <nc r="AE317">
      <f>S317+V317+Y317+AB317</f>
    </nc>
  </rcc>
  <rcc rId="1258" sId="1">
    <nc r="AE318">
      <f>S318+V318+Y318+AB318</f>
    </nc>
  </rcc>
  <rcc rId="1259" sId="1">
    <oc r="AE319">
      <f>S319+V319+Y319+AB319</f>
    </oc>
    <nc r="AE319">
      <f>S319+V319+Y319+AB319</f>
    </nc>
  </rcc>
  <rcc rId="1260" sId="1" numFmtId="4">
    <nc r="AF307">
      <v>0</v>
    </nc>
  </rcc>
  <rcc rId="1261" sId="1" odxf="1" dxf="1" numFmtId="4">
    <oc r="AG308">
      <v>974802.39</v>
    </oc>
    <nc r="AG308">
      <f>AE308+AF308</f>
    </nc>
    <odxf>
      <fill>
        <patternFill patternType="solid">
          <bgColor theme="0"/>
        </patternFill>
      </fill>
    </odxf>
    <ndxf>
      <fill>
        <patternFill patternType="none">
          <bgColor indexed="65"/>
        </patternFill>
      </fill>
    </ndxf>
  </rcc>
  <rcc rId="1262" sId="1" odxf="1" dxf="1">
    <nc r="AG309">
      <f>AE309+AF309</f>
    </nc>
    <odxf>
      <fill>
        <patternFill patternType="solid">
          <bgColor theme="0"/>
        </patternFill>
      </fill>
    </odxf>
    <ndxf>
      <fill>
        <patternFill patternType="none">
          <bgColor indexed="65"/>
        </patternFill>
      </fill>
    </ndxf>
  </rcc>
  <rcc rId="1263" sId="1" odxf="1" dxf="1">
    <nc r="AG310">
      <f>AE310+AF310</f>
    </nc>
    <odxf>
      <fill>
        <patternFill patternType="solid">
          <bgColor theme="0"/>
        </patternFill>
      </fill>
    </odxf>
    <ndxf>
      <fill>
        <patternFill patternType="none">
          <bgColor indexed="65"/>
        </patternFill>
      </fill>
    </ndxf>
  </rcc>
  <rcc rId="1264" sId="1" odxf="1" dxf="1">
    <nc r="AG311">
      <f>AE311+AF311</f>
    </nc>
    <odxf>
      <fill>
        <patternFill patternType="solid">
          <bgColor theme="0"/>
        </patternFill>
      </fill>
    </odxf>
    <ndxf>
      <fill>
        <patternFill patternType="none">
          <bgColor indexed="65"/>
        </patternFill>
      </fill>
    </ndxf>
  </rcc>
  <rcc rId="1265" sId="1" odxf="1" dxf="1">
    <nc r="AG312">
      <f>AE312+AF312</f>
    </nc>
    <odxf>
      <fill>
        <patternFill patternType="solid">
          <bgColor theme="0"/>
        </patternFill>
      </fill>
    </odxf>
    <ndxf>
      <fill>
        <patternFill patternType="none">
          <bgColor indexed="65"/>
        </patternFill>
      </fill>
    </ndxf>
  </rcc>
  <rcc rId="1266" sId="1" odxf="1" dxf="1">
    <nc r="AG313">
      <f>AE313+AF313</f>
    </nc>
    <odxf>
      <fill>
        <patternFill patternType="solid">
          <bgColor theme="0"/>
        </patternFill>
      </fill>
    </odxf>
    <ndxf>
      <fill>
        <patternFill patternType="none">
          <bgColor indexed="65"/>
        </patternFill>
      </fill>
    </ndxf>
  </rcc>
  <rcc rId="1267" sId="1" odxf="1" dxf="1">
    <nc r="AG314">
      <f>AE314+AF314</f>
    </nc>
    <odxf>
      <fill>
        <patternFill patternType="solid">
          <bgColor theme="0"/>
        </patternFill>
      </fill>
    </odxf>
    <ndxf>
      <fill>
        <patternFill patternType="none">
          <bgColor indexed="65"/>
        </patternFill>
      </fill>
    </ndxf>
  </rcc>
  <rcc rId="1268" sId="1" odxf="1" dxf="1">
    <nc r="AG315">
      <f>AE315+AF315</f>
    </nc>
    <odxf>
      <fill>
        <patternFill patternType="solid">
          <bgColor theme="0"/>
        </patternFill>
      </fill>
    </odxf>
    <ndxf>
      <fill>
        <patternFill patternType="none">
          <bgColor indexed="65"/>
        </patternFill>
      </fill>
    </ndxf>
  </rcc>
  <rcc rId="1269" sId="1" odxf="1" dxf="1">
    <nc r="AG316">
      <f>AE316+AF316</f>
    </nc>
    <odxf>
      <fill>
        <patternFill patternType="solid">
          <bgColor theme="0"/>
        </patternFill>
      </fill>
    </odxf>
    <ndxf>
      <fill>
        <patternFill patternType="none">
          <bgColor indexed="65"/>
        </patternFill>
      </fill>
    </ndxf>
  </rcc>
  <rcc rId="1270" sId="1" odxf="1" dxf="1">
    <nc r="AG317">
      <f>AE317+AF317</f>
    </nc>
    <odxf>
      <fill>
        <patternFill patternType="solid">
          <bgColor theme="0"/>
        </patternFill>
      </fill>
    </odxf>
    <ndxf>
      <fill>
        <patternFill patternType="none">
          <bgColor indexed="65"/>
        </patternFill>
      </fill>
    </ndxf>
  </rcc>
  <rcc rId="1271" sId="1" odxf="1" dxf="1">
    <nc r="AG318">
      <f>AE318+AF318</f>
    </nc>
    <odxf>
      <fill>
        <patternFill patternType="solid">
          <bgColor theme="0"/>
        </patternFill>
      </fill>
    </odxf>
    <ndxf>
      <fill>
        <patternFill patternType="none">
          <bgColor indexed="65"/>
        </patternFill>
      </fill>
    </ndxf>
  </rcc>
  <rcc rId="1272" sId="1">
    <oc r="AG319">
      <f>AE319+AF319</f>
    </oc>
    <nc r="AG319">
      <f>AE319+AF319</f>
    </nc>
  </rcc>
  <rcc rId="1273" sId="1">
    <nc r="N309" t="inlineStr">
      <is>
        <t>Proiect cu acoperire națională</t>
      </is>
    </nc>
  </rcc>
  <rcc rId="1274" sId="1">
    <nc r="O309" t="inlineStr">
      <is>
        <t>Bucuresti</t>
      </is>
    </nc>
  </rcc>
  <rcc rId="1275" sId="1">
    <nc r="P309" t="inlineStr">
      <is>
        <t>Bucuresti</t>
      </is>
    </nc>
  </rcc>
  <rcc rId="1276" sId="1">
    <nc r="Q309" t="inlineStr">
      <is>
        <t>ONG</t>
      </is>
    </nc>
  </rcc>
  <rcc rId="1277" sId="1">
    <nc r="R309" t="inlineStr">
      <is>
        <t>119 - Investiții în capacitatea instituțională și în eficiența administrațiilor și a serviciilor publice la nivel național, regional și local, în perspectiva realizării de reforme, a unei mai bune legiferări și a bunei guvernanțe</t>
      </is>
    </nc>
  </rcc>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09"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U309"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T309" start="0" length="0">
    <dxf>
      <font>
        <sz val="12"/>
        <color auto="1"/>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U309" start="0" length="0">
    <dxf>
      <font>
        <sz val="12"/>
        <color auto="1"/>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309" start="0" length="0">
    <dxf>
      <fill>
        <patternFill patternType="solid">
          <bgColor rgb="FFFFFF00"/>
        </patternFill>
      </fill>
    </dxf>
  </rfmt>
  <rfmt sheetId="1" sqref="U309" start="0" length="0">
    <dxf>
      <fill>
        <patternFill patternType="solid">
          <bgColor rgb="FFFFFF00"/>
        </patternFill>
      </fill>
    </dxf>
  </rfmt>
  <rcc rId="1280" sId="1" numFmtId="4">
    <nc r="U309">
      <v>438310.69</v>
    </nc>
  </rcc>
  <rcc rId="1281" sId="1" numFmtId="4">
    <nc r="T309">
      <v>1825841.4</v>
    </nc>
  </rcc>
  <rcc rId="1282" sId="1" numFmtId="4">
    <oc r="T308">
      <v>646987.61640000006</v>
    </oc>
    <nc r="T308">
      <v>646987.61</v>
    </nc>
  </rcc>
  <rcc rId="1283" sId="1" numFmtId="4">
    <oc r="U308">
      <v>155315.5667</v>
    </oc>
    <nc r="U308">
      <v>155315.57</v>
    </nc>
  </rcc>
  <rcc rId="1284" sId="1" numFmtId="4">
    <oc r="W308">
      <v>114174.2852</v>
    </oc>
    <nc r="W308">
      <v>114174.29</v>
    </nc>
  </rcc>
  <rcc rId="1285" sId="1" numFmtId="4">
    <oc r="X308">
      <v>38828.891680000001</v>
    </oc>
    <nc r="X308">
      <v>38828.89</v>
    </nc>
  </rcc>
  <rcc rId="1286" sId="1" numFmtId="4">
    <oc r="AC308">
      <v>15533.901889999999</v>
    </oc>
    <nc r="AC308">
      <v>15533.9</v>
    </nc>
  </rcc>
  <rcc rId="1287" sId="1" numFmtId="4">
    <oc r="AD308">
      <v>3962.1281130000002</v>
    </oc>
    <nc r="AD308">
      <v>3962.13</v>
    </nc>
  </rcc>
  <rfmt sheetId="1" sqref="Z310" start="0" length="0">
    <dxf>
      <fill>
        <patternFill patternType="solid">
          <bgColor rgb="FFFFFF00"/>
        </patternFill>
      </fill>
    </dxf>
  </rfmt>
  <rfmt sheetId="1" sqref="AA310" start="0" length="0">
    <dxf>
      <fill>
        <patternFill patternType="solid">
          <bgColor rgb="FFFFFF00"/>
        </patternFill>
      </fill>
    </dxf>
  </rfmt>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309"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X309"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W309"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9"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288" sId="1" numFmtId="4">
    <nc r="W309">
      <v>118066.66</v>
    </nc>
  </rcc>
  <rcc rId="1289" sId="1" numFmtId="4">
    <nc r="X309">
      <v>41696.949999999997</v>
    </nc>
  </rcc>
  <rfmt sheetId="1" sqref="Z309:AA309">
    <dxf>
      <numFmt numFmtId="35" formatCode="_-* #,##0.00\ _l_e_i_-;\-* #,##0.00\ _l_e_i_-;_-* &quot;-&quot;??\ _l_e_i_-;_-@_-"/>
    </dxf>
  </rfmt>
  <rcc rId="1290" sId="1" odxf="1" s="1" dxf="1" numFmtId="4">
    <nc r="Z309">
      <v>204140.68</v>
    </nc>
    <ndxf>
      <font>
        <sz val="12"/>
        <color auto="1"/>
        <name val="Calibri"/>
        <family val="2"/>
        <charset val="238"/>
        <scheme val="minor"/>
      </font>
      <numFmt numFmtId="165" formatCode="#,##0.00_ ;\-#,##0.00\ "/>
      <alignment horizontal="right" vertical="center" wrapText="1"/>
    </ndxf>
  </rcc>
  <rcc rId="1291" sId="1" odxf="1" s="1" dxf="1" numFmtId="4">
    <nc r="AA309">
      <v>67880.740000000005</v>
    </nc>
    <ndxf>
      <font>
        <sz val="12"/>
        <color auto="1"/>
        <name val="Calibri"/>
        <family val="2"/>
        <charset val="238"/>
        <scheme val="minor"/>
      </font>
      <numFmt numFmtId="165" formatCode="#,##0.00_ ;\-#,##0.00\ "/>
      <alignment horizontal="right" vertical="center" wrapText="1"/>
    </ndxf>
  </rcc>
  <rcc rId="1292" sId="1" numFmtId="4">
    <nc r="AC309">
      <v>0</v>
    </nc>
  </rcc>
  <rcc rId="1293" sId="1" numFmtId="4">
    <nc r="AD309">
      <v>0</v>
    </nc>
  </rcc>
  <rcc rId="1294" sId="1" numFmtId="4">
    <nc r="AF309">
      <v>0</v>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07CF550_CA10_4664_8BEF_E9F604AC22BE_.wvu.PrintArea" hidden="1" oldHidden="1">
    <formula>Sheet1!$A$1:$AL$338</formula>
  </rdn>
  <rdn rId="0" localSheetId="1" customView="1" name="Z_107CF550_CA10_4664_8BEF_E9F604AC22BE_.wvu.FilterData" hidden="1" oldHidden="1">
    <formula>Sheet1!$A$6:$DG$321</formula>
  </rdn>
  <rcv guid="{107CF550-CA10-4664-8BEF-E9F604AC22B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nc r="B14">
      <v>120637</v>
    </nc>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Sheet1!$A$3:$AL$301</oldFormula>
  </rdn>
  <rcv guid="{EF10298D-3F59-43F1-9A86-8C1CCA3B5D93}"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97" sId="1" ref="A7:XFD7" action="deleteRow">
    <undo index="65535" exp="area" dr="$F$7:$F$323" r="AK337" sId="1"/>
    <undo index="0" exp="area" dr="AK$7:AK$323" r="AK337" sId="1"/>
    <undo index="65535" exp="area" dr="$F$7:$F$323" r="AJ337" sId="1"/>
    <undo index="0" exp="area" dr="AJ$7:AJ$323" r="AJ337" sId="1"/>
    <undo index="65535" exp="area" dr="$F$7:$F$323" r="AG337" sId="1"/>
    <undo index="0" exp="area" dr="AG$7:AG$323" r="AG337" sId="1"/>
    <undo index="65535" exp="area" dr="$F$7:$F$323" r="AF337" sId="1"/>
    <undo index="0" exp="area" dr="AF$7:AF$323" r="AF337" sId="1"/>
    <undo index="65535" exp="area" dr="$F$7:$F$323" r="AE337" sId="1"/>
    <undo index="0" exp="area" dr="AE$7:AE$323" r="AE337" sId="1"/>
    <undo index="65535" exp="area" dr="$F$7:$F$323" r="AD337" sId="1"/>
    <undo index="0" exp="area" dr="AD$7:AD$323" r="AD337" sId="1"/>
    <undo index="65535" exp="area" dr="$F$7:$F$323" r="AC337" sId="1"/>
    <undo index="0" exp="area" dr="AC$7:AC$323" r="AC337" sId="1"/>
    <undo index="65535" exp="area" dr="$F$7:$F$323" r="AB337" sId="1"/>
    <undo index="0" exp="area" dr="AB$7:AB$323" r="AB337" sId="1"/>
    <undo index="65535" exp="area" dr="$F$7:$F$323" r="X337" sId="1"/>
    <undo index="0" exp="area" dr="X$7:X$323" r="X337" sId="1"/>
    <undo index="65535" exp="area" dr="$F$7:$F$323" r="W337" sId="1"/>
    <undo index="0" exp="area" dr="W$7:W$323" r="W337" sId="1"/>
    <undo index="65535" exp="area" dr="$F$7:$F$323" r="V337" sId="1"/>
    <undo index="0" exp="area" dr="V$7:V$323" r="V337" sId="1"/>
    <undo index="65535" exp="area" dr="$F$7:$F$323" r="U337" sId="1"/>
    <undo index="0" exp="area" dr="U$7:U$323" r="U337" sId="1"/>
    <undo index="65535" exp="area" dr="$F$7:$F$323" r="T337" sId="1"/>
    <undo index="0" exp="area" dr="T$7:T$323" r="T337" sId="1"/>
    <undo index="65535" exp="area" dr="$F$7:$F$323" r="S337" sId="1"/>
    <undo index="0" exp="area" dr="S$7:S$323" r="S337" sId="1"/>
    <undo index="65535" exp="area" dr="$F$7:$F$323" r="AK335" sId="1"/>
    <undo index="0" exp="area" dr="AK$7:AK$323" r="AK335" sId="1"/>
    <undo index="65535" exp="area" dr="$F$7:$F$323" r="AJ335" sId="1"/>
    <undo index="0" exp="area" dr="AJ$7:AJ$323" r="AJ335" sId="1"/>
    <undo index="65535" exp="area" dr="$F$7:$F$323" r="AG335" sId="1"/>
    <undo index="0" exp="area" dr="AG$7:AG$323" r="AG335" sId="1"/>
    <undo index="65535" exp="area" dr="$F$7:$F$323" r="AF335" sId="1"/>
    <undo index="0" exp="area" dr="AF$7:AF$323" r="AF335" sId="1"/>
    <undo index="65535" exp="area" dr="$F$7:$F$323" r="AE335" sId="1"/>
    <undo index="0" exp="area" dr="AE$7:AE$323" r="AE335" sId="1"/>
    <undo index="65535" exp="area" dr="$F$7:$F$323" r="AD335" sId="1"/>
    <undo index="0" exp="area" dr="AD$7:AD$323" r="AD335" sId="1"/>
    <undo index="65535" exp="area" dr="$F$7:$F$323" r="AC335" sId="1"/>
    <undo index="0" exp="area" dr="AC$7:AC$323" r="AC335" sId="1"/>
    <undo index="65535" exp="area" dr="$F$7:$F$323" r="AB335" sId="1"/>
    <undo index="0" exp="area" dr="AB$7:AB$323" r="AB335" sId="1"/>
    <undo index="65535" exp="area" dr="$F$7:$F$323" r="AA335" sId="1"/>
    <undo index="0" exp="area" dr="AA$7:AA$323" r="AA335" sId="1"/>
    <undo index="65535" exp="area" dr="$F$7:$F$323" r="Z335" sId="1"/>
    <undo index="0" exp="area" dr="Z$7:Z$323" r="Z335" sId="1"/>
    <undo index="65535" exp="area" dr="$F$7:$F$323" r="Y335" sId="1"/>
    <undo index="0" exp="area" dr="Y$7:Y$323" r="Y335" sId="1"/>
    <undo index="65535" exp="area" dr="$F$7:$F$323" r="X335" sId="1"/>
    <undo index="0" exp="area" dr="X$7:X$323" r="X335" sId="1"/>
    <undo index="65535" exp="area" dr="$F$7:$F$323" r="W335" sId="1"/>
    <undo index="0" exp="area" dr="W$7:W$323" r="W335" sId="1"/>
    <undo index="65535" exp="area" dr="$F$7:$F$323" r="V335" sId="1"/>
    <undo index="0" exp="area" dr="V$7:V$323" r="V335" sId="1"/>
    <undo index="65535" exp="area" dr="$F$7:$F$323" r="U335" sId="1"/>
    <undo index="0" exp="area" dr="U$7:U$323" r="U335" sId="1"/>
    <undo index="65535" exp="area" dr="$F$7:$F$323" r="T335" sId="1"/>
    <undo index="0" exp="area" dr="T$7:T$323" r="T335" sId="1"/>
    <undo index="65535" exp="area" dr="$F$7:$F$323" r="S335" sId="1"/>
    <undo index="0" exp="area" dr="S$7:S$323" r="S335" sId="1"/>
    <undo index="0" exp="area" dr="F$7:F$323" r="D335" sId="1"/>
    <undo index="65535" exp="area" dr="$F$7:$F$323" r="AK334" sId="1"/>
    <undo index="0" exp="area" dr="AK$7:AK$323" r="AK334" sId="1"/>
    <undo index="65535" exp="area" dr="$F$7:$F$323" r="AJ334" sId="1"/>
    <undo index="0" exp="area" dr="AJ$7:AJ$323" r="AJ334" sId="1"/>
    <undo index="65535" exp="area" dr="$F$7:$F$323" r="AG334" sId="1"/>
    <undo index="0" exp="area" dr="AG$7:AG$323" r="AG334" sId="1"/>
    <undo index="65535" exp="area" dr="$F$7:$F$323" r="AF334" sId="1"/>
    <undo index="0" exp="area" dr="AF$7:AF$323" r="AF334" sId="1"/>
    <undo index="65535" exp="area" dr="$F$7:$F$323" r="AE334" sId="1"/>
    <undo index="0" exp="area" dr="AE$7:AE$323" r="AE334" sId="1"/>
    <undo index="65535" exp="area" dr="$F$7:$F$323" r="AD334" sId="1"/>
    <undo index="0" exp="area" dr="AD$7:AD$323" r="AD334" sId="1"/>
    <undo index="65535" exp="area" dr="$F$7:$F$323" r="AC334" sId="1"/>
    <undo index="0" exp="area" dr="AC$7:AC$323" r="AC334" sId="1"/>
    <undo index="65535" exp="area" dr="$F$7:$F$323" r="AB334" sId="1"/>
    <undo index="0" exp="area" dr="AB$7:AB$323" r="AB334" sId="1"/>
    <undo index="65535" exp="area" dr="$F$7:$F$323" r="AA334" sId="1"/>
    <undo index="0" exp="area" dr="AA$7:AA$323" r="AA334" sId="1"/>
    <undo index="65535" exp="area" dr="$F$7:$F$323" r="Z334" sId="1"/>
    <undo index="0" exp="area" dr="Z$7:Z$323" r="Z334" sId="1"/>
    <undo index="65535" exp="area" dr="$F$7:$F$323" r="Y334" sId="1"/>
    <undo index="0" exp="area" dr="Y$7:Y$323" r="Y334" sId="1"/>
    <undo index="65535" exp="area" dr="$F$7:$F$323" r="X334" sId="1"/>
    <undo index="0" exp="area" dr="X$7:X$323" r="X334" sId="1"/>
    <undo index="65535" exp="area" dr="$F$7:$F$323" r="W334" sId="1"/>
    <undo index="0" exp="area" dr="W$7:W$323" r="W334" sId="1"/>
    <undo index="65535" exp="area" dr="$F$7:$F$323" r="V334" sId="1"/>
    <undo index="0" exp="area" dr="V$7:V$323" r="V334" sId="1"/>
    <undo index="65535" exp="area" dr="$F$7:$F$323" r="U334" sId="1"/>
    <undo index="0" exp="area" dr="U$7:U$323" r="U334" sId="1"/>
    <undo index="65535" exp="area" dr="$F$7:$F$323" r="T334" sId="1"/>
    <undo index="0" exp="area" dr="T$7:T$323" r="T334" sId="1"/>
    <undo index="65535" exp="area" dr="$F$7:$F$323" r="S334" sId="1"/>
    <undo index="0" exp="area" dr="S$7:S$323" r="S334" sId="1"/>
    <undo index="0" exp="area" dr="F$7:F$323" r="D334" sId="1"/>
    <undo index="65535" exp="area" dr="$F$7:$F$323" r="AK333" sId="1"/>
    <undo index="0" exp="area" dr="AK$7:AK$323" r="AK333" sId="1"/>
    <undo index="65535" exp="area" dr="$F$7:$F$323" r="AJ333" sId="1"/>
    <undo index="0" exp="area" dr="AJ$7:AJ$323" r="AJ333" sId="1"/>
    <undo index="65535" exp="area" dr="$F$7:$F$323" r="AG333" sId="1"/>
    <undo index="0" exp="area" dr="AG$7:AG$323" r="AG333" sId="1"/>
    <undo index="65535" exp="area" dr="$F$7:$F$323" r="AF333" sId="1"/>
    <undo index="0" exp="area" dr="AF$7:AF$323" r="AF333" sId="1"/>
    <undo index="65535" exp="area" dr="$F$7:$F$323" r="AE333" sId="1"/>
    <undo index="0" exp="area" dr="AE$7:AE$323" r="AE333" sId="1"/>
    <undo index="65535" exp="area" dr="$F$7:$F$323" r="AD333" sId="1"/>
    <undo index="0" exp="area" dr="AD$7:AD$323" r="AD333" sId="1"/>
    <undo index="65535" exp="area" dr="$F$7:$F$323" r="AC333" sId="1"/>
    <undo index="0" exp="area" dr="AC$7:AC$323" r="AC333" sId="1"/>
    <undo index="65535" exp="area" dr="$F$7:$F$323" r="AB333" sId="1"/>
    <undo index="0" exp="area" dr="AB$7:AB$323" r="AB333" sId="1"/>
    <undo index="65535" exp="area" dr="$F$7:$F$323" r="AA333" sId="1"/>
    <undo index="0" exp="area" dr="AA$7:AA$323" r="AA333" sId="1"/>
    <undo index="65535" exp="area" dr="$F$7:$F$323" r="Z333" sId="1"/>
    <undo index="0" exp="area" dr="Z$7:Z$323" r="Z333" sId="1"/>
    <undo index="65535" exp="area" dr="$F$7:$F$323" r="Y333" sId="1"/>
    <undo index="0" exp="area" dr="Y$7:Y$323" r="Y333" sId="1"/>
    <undo index="65535" exp="area" dr="$F$7:$F$323" r="X333" sId="1"/>
    <undo index="0" exp="area" dr="X$7:X$323" r="X333" sId="1"/>
    <undo index="65535" exp="area" dr="$F$7:$F$323" r="W333" sId="1"/>
    <undo index="0" exp="area" dr="W$7:W$323" r="W333" sId="1"/>
    <undo index="65535" exp="area" dr="$F$7:$F$323" r="V333" sId="1"/>
    <undo index="0" exp="area" dr="V$7:V$323" r="V333" sId="1"/>
    <undo index="65535" exp="area" dr="$F$7:$F$323" r="U333" sId="1"/>
    <undo index="0" exp="area" dr="U$7:U$323" r="U333" sId="1"/>
    <undo index="65535" exp="area" dr="$F$7:$F$323" r="T333" sId="1"/>
    <undo index="0" exp="area" dr="T$7:T$323" r="T333" sId="1"/>
    <undo index="65535" exp="area" dr="$F$7:$F$323" r="S333" sId="1"/>
    <undo index="0" exp="area" dr="S$7:S$323" r="S333" sId="1"/>
    <undo index="0" exp="area" dr="F$7:F$323" r="D333" sId="1"/>
    <undo index="65535" exp="area" dr="$F$7:$F$323" r="AK332" sId="1"/>
    <undo index="0" exp="area" dr="AK$7:AK$323" r="AK332" sId="1"/>
    <undo index="65535" exp="area" dr="$F$7:$F$323" r="AJ332" sId="1"/>
    <undo index="0" exp="area" dr="AJ$7:AJ$323" r="AJ332" sId="1"/>
    <undo index="65535" exp="area" dr="$F$7:$F$323" r="AG332" sId="1"/>
    <undo index="0" exp="area" dr="AG$7:AG$323" r="AG332" sId="1"/>
    <undo index="65535" exp="area" dr="$F$7:$F$323" r="AF332" sId="1"/>
    <undo index="0" exp="area" dr="AF$7:AF$323" r="AF332" sId="1"/>
    <undo index="65535" exp="area" dr="$F$7:$F$323" r="AE332" sId="1"/>
    <undo index="0" exp="area" dr="AE$7:AE$323" r="AE332" sId="1"/>
    <undo index="65535" exp="area" dr="$F$7:$F$323" r="AD332" sId="1"/>
    <undo index="0" exp="area" dr="AD$7:AD$323" r="AD332" sId="1"/>
    <undo index="65535" exp="area" dr="$F$7:$F$323" r="AC332" sId="1"/>
    <undo index="0" exp="area" dr="AC$7:AC$323" r="AC332" sId="1"/>
    <undo index="65535" exp="area" dr="$F$7:$F$323" r="AB332" sId="1"/>
    <undo index="0" exp="area" dr="AB$7:AB$323" r="AB332" sId="1"/>
    <undo index="65535" exp="area" dr="$F$7:$F$323" r="AA332" sId="1"/>
    <undo index="0" exp="area" dr="AA$7:AA$323" r="AA332" sId="1"/>
    <undo index="65535" exp="area" dr="$F$7:$F$323" r="Z332" sId="1"/>
    <undo index="0" exp="area" dr="Z$7:Z$323" r="Z332" sId="1"/>
    <undo index="65535" exp="area" dr="$F$7:$F$323" r="Y332" sId="1"/>
    <undo index="0" exp="area" dr="Y$7:Y$323" r="Y332" sId="1"/>
    <undo index="65535" exp="area" dr="$F$7:$F$323" r="X332" sId="1"/>
    <undo index="0" exp="area" dr="X$7:X$323" r="X332" sId="1"/>
    <undo index="65535" exp="area" dr="$F$7:$F$323" r="W332" sId="1"/>
    <undo index="0" exp="area" dr="W$7:W$323" r="W332" sId="1"/>
    <undo index="65535" exp="area" dr="$F$7:$F$323" r="V332" sId="1"/>
    <undo index="0" exp="area" dr="V$7:V$323" r="V332" sId="1"/>
    <undo index="65535" exp="area" dr="$F$7:$F$323" r="U332" sId="1"/>
    <undo index="0" exp="area" dr="U$7:U$323" r="U332" sId="1"/>
    <undo index="65535" exp="area" dr="$F$7:$F$323" r="T332" sId="1"/>
    <undo index="0" exp="area" dr="T$7:T$323" r="T332" sId="1"/>
    <undo index="65535" exp="area" dr="$F$7:$F$323" r="S332" sId="1"/>
    <undo index="0" exp="area" dr="S$7:S$323" r="S332" sId="1"/>
    <undo index="0" exp="area" dr="F$7:F$323" r="D332" sId="1"/>
    <undo index="65535" exp="area" dr="$F$7:$F$323" r="AK330" sId="1"/>
    <undo index="0" exp="area" dr="AK$7:AK$323" r="AK330" sId="1"/>
    <undo index="65535" exp="area" dr="$F$7:$F$323" r="AJ330" sId="1"/>
    <undo index="0" exp="area" dr="AJ$7:AJ$323" r="AJ330" sId="1"/>
    <undo index="65535" exp="area" dr="$F$7:$F$323" r="AG330" sId="1"/>
    <undo index="0" exp="area" dr="AG$7:AG$323" r="AG330" sId="1"/>
    <undo index="65535" exp="area" dr="$F$7:$F$323" r="AF330" sId="1"/>
    <undo index="0" exp="area" dr="AF$7:AF$323" r="AF330" sId="1"/>
    <undo index="65535" exp="area" dr="$F$7:$F$323" r="AE330" sId="1"/>
    <undo index="0" exp="area" dr="AE$7:AE$323" r="AE330" sId="1"/>
    <undo index="65535" exp="area" dr="$F$7:$F$323" r="AD330" sId="1"/>
    <undo index="0" exp="area" dr="AD$7:AD$323" r="AD330" sId="1"/>
    <undo index="65535" exp="area" dr="$F$7:$F$323" r="AC330" sId="1"/>
    <undo index="0" exp="area" dr="AC$7:AC$323" r="AC330" sId="1"/>
    <undo index="65535" exp="area" dr="$F$7:$F$323" r="AB330" sId="1"/>
    <undo index="0" exp="area" dr="AB$7:AB$323" r="AB330" sId="1"/>
    <undo index="65535" exp="area" dr="$F$7:$F$323" r="AA330" sId="1"/>
    <undo index="0" exp="area" dr="AA$7:AA$323" r="AA330" sId="1"/>
    <undo index="65535" exp="area" dr="$F$7:$F$323" r="Z330" sId="1"/>
    <undo index="0" exp="area" dr="Z$7:Z$323" r="Z330" sId="1"/>
    <undo index="65535" exp="area" dr="$F$7:$F$323" r="Y330" sId="1"/>
    <undo index="0" exp="area" dr="Y$7:Y$323" r="Y330" sId="1"/>
    <undo index="65535" exp="area" dr="$F$7:$F$323" r="X330" sId="1"/>
    <undo index="0" exp="area" dr="X$7:X$323" r="X330" sId="1"/>
    <undo index="65535" exp="area" dr="$F$7:$F$323" r="W330" sId="1"/>
    <undo index="0" exp="area" dr="W$7:W$323" r="W330" sId="1"/>
    <undo index="65535" exp="area" dr="$F$7:$F$323" r="V330" sId="1"/>
    <undo index="0" exp="area" dr="V$7:V$323" r="V330" sId="1"/>
    <undo index="65535" exp="area" dr="$F$7:$F$323" r="U330" sId="1"/>
    <undo index="0" exp="area" dr="U$7:U$323" r="U330" sId="1"/>
    <undo index="65535" exp="area" dr="$F$7:$F$323" r="T330" sId="1"/>
    <undo index="0" exp="area" dr="T$7:T$323" r="T330" sId="1"/>
    <undo index="65535" exp="area" dr="$F$7:$F$323" r="S330" sId="1"/>
    <undo index="0" exp="area" dr="S$7:S$323" r="S330" sId="1"/>
    <undo index="0" exp="area" dr="F$7:F$323" r="D330" sId="1"/>
    <undo index="65535" exp="area" dr="$F$7:$F$323" r="AK329" sId="1"/>
    <undo index="0" exp="area" dr="AK$7:AK$323" r="AK329" sId="1"/>
    <undo index="65535" exp="area" dr="$F$7:$F$323" r="AJ329" sId="1"/>
    <undo index="0" exp="area" dr="AJ$7:AJ$323" r="AJ329" sId="1"/>
    <undo index="65535" exp="area" dr="$F$7:$F$323" r="AG329" sId="1"/>
    <undo index="0" exp="area" dr="AG$7:AG$323" r="AG329" sId="1"/>
    <undo index="65535" exp="area" dr="$F$7:$F$323" r="AF329" sId="1"/>
    <undo index="0" exp="area" dr="AF$7:AF$323" r="AF329" sId="1"/>
    <undo index="65535" exp="area" dr="$F$7:$F$323" r="AE329" sId="1"/>
    <undo index="0" exp="area" dr="AE$7:AE$323" r="AE329" sId="1"/>
    <undo index="65535" exp="area" dr="$F$7:$F$323" r="AD329" sId="1"/>
    <undo index="0" exp="area" dr="AD$7:AD$323" r="AD329" sId="1"/>
    <undo index="65535" exp="area" dr="$F$7:$F$323" r="AC329" sId="1"/>
    <undo index="0" exp="area" dr="AC$7:AC$323" r="AC329" sId="1"/>
    <undo index="65535" exp="area" dr="$F$7:$F$323" r="AB329" sId="1"/>
    <undo index="0" exp="area" dr="AB$7:AB$323" r="AB329" sId="1"/>
    <undo index="65535" exp="area" dr="$F$7:$F$323" r="AA329" sId="1"/>
    <undo index="0" exp="area" dr="AA$7:AA$323" r="AA329" sId="1"/>
    <undo index="65535" exp="area" dr="$F$7:$F$323" r="Z329" sId="1"/>
    <undo index="0" exp="area" dr="Z$7:Z$323" r="Z329" sId="1"/>
    <undo index="65535" exp="area" dr="$F$7:$F$323" r="Y329" sId="1"/>
    <undo index="0" exp="area" dr="Y$7:Y$323" r="Y329" sId="1"/>
    <undo index="65535" exp="area" dr="$F$7:$F$323" r="X329" sId="1"/>
    <undo index="0" exp="area" dr="X$7:X$323" r="X329" sId="1"/>
    <undo index="65535" exp="area" dr="$F$7:$F$323" r="W329" sId="1"/>
    <undo index="0" exp="area" dr="W$7:W$323" r="W329" sId="1"/>
    <undo index="65535" exp="area" dr="$F$7:$F$323" r="V329" sId="1"/>
    <undo index="0" exp="area" dr="V$7:V$323" r="V329" sId="1"/>
    <undo index="65535" exp="area" dr="$F$7:$F$323" r="U329" sId="1"/>
    <undo index="0" exp="area" dr="U$7:U$323" r="U329" sId="1"/>
    <undo index="65535" exp="area" dr="$F$7:$F$323" r="T329" sId="1"/>
    <undo index="0" exp="area" dr="T$7:T$323" r="T329" sId="1"/>
    <undo index="65535" exp="area" dr="$F$7:$F$323" r="S329" sId="1"/>
    <undo index="0" exp="area" dr="S$7:S$323" r="S329" sId="1"/>
    <undo index="0" exp="area" dr="F$7:F$323" r="D329" sId="1"/>
    <undo index="65535" exp="area" dr="$F$7:$F$323" r="AK328" sId="1"/>
    <undo index="0" exp="area" dr="AK$7:AK$323" r="AK328" sId="1"/>
    <undo index="65535" exp="area" dr="$F$7:$F$323" r="AJ328" sId="1"/>
    <undo index="0" exp="area" dr="AJ$7:AJ$323" r="AJ328" sId="1"/>
    <undo index="65535" exp="area" dr="$F$7:$F$323" r="AG328" sId="1"/>
    <undo index="0" exp="area" dr="AG$7:AG$323" r="AG328" sId="1"/>
    <undo index="65535" exp="area" dr="$F$7:$F$323" r="AF328" sId="1"/>
    <undo index="0" exp="area" dr="AF$7:AF$323" r="AF328" sId="1"/>
    <undo index="65535" exp="area" dr="$F$7:$F$323" r="AE328" sId="1"/>
    <undo index="0" exp="area" dr="AE$7:AE$323" r="AE328" sId="1"/>
    <undo index="65535" exp="area" dr="$F$7:$F$323" r="AD328" sId="1"/>
    <undo index="0" exp="area" dr="AD$7:AD$323" r="AD328" sId="1"/>
    <undo index="65535" exp="area" dr="$F$7:$F$323" r="AC328" sId="1"/>
    <undo index="0" exp="area" dr="AC$7:AC$323" r="AC328" sId="1"/>
    <undo index="65535" exp="area" dr="$F$7:$F$323" r="AB328" sId="1"/>
    <undo index="0" exp="area" dr="AB$7:AB$323" r="AB328" sId="1"/>
    <undo index="65535" exp="area" dr="$F$7:$F$323" r="AA328" sId="1"/>
    <undo index="0" exp="area" dr="AA$7:AA$323" r="AA328" sId="1"/>
    <undo index="65535" exp="area" dr="$F$7:$F$323" r="Z328" sId="1"/>
    <undo index="0" exp="area" dr="Z$7:Z$323" r="Z328" sId="1"/>
    <undo index="65535" exp="area" dr="$F$7:$F$323" r="Y328" sId="1"/>
    <undo index="0" exp="area" dr="Y$7:Y$323" r="Y328" sId="1"/>
    <undo index="65535" exp="area" dr="$F$7:$F$323" r="X328" sId="1"/>
    <undo index="0" exp="area" dr="X$7:X$323" r="X328" sId="1"/>
    <undo index="65535" exp="area" dr="$F$7:$F$323" r="W328" sId="1"/>
    <undo index="0" exp="area" dr="W$7:W$323" r="W328" sId="1"/>
    <undo index="65535" exp="area" dr="$F$7:$F$323" r="V328" sId="1"/>
    <undo index="0" exp="area" dr="V$7:V$323" r="V328" sId="1"/>
    <undo index="65535" exp="area" dr="$F$7:$F$323" r="U328" sId="1"/>
    <undo index="0" exp="area" dr="U$7:U$323" r="U328" sId="1"/>
    <undo index="65535" exp="area" dr="$F$7:$F$323" r="T328" sId="1"/>
    <undo index="0" exp="area" dr="T$7:T$323" r="T328" sId="1"/>
    <undo index="65535" exp="area" dr="$F$7:$F$323" r="S328" sId="1"/>
    <undo index="0" exp="area" dr="S$7:S$323" r="S328" sId="1"/>
    <undo index="0" exp="area" dr="F$7:F$323" r="D328" sId="1"/>
    <undo index="65535" exp="area" dr="$F$7:$F$323" r="AK327" sId="1"/>
    <undo index="0" exp="area" dr="AK$7:AK$323" r="AK327" sId="1"/>
    <undo index="65535" exp="area" dr="$F$7:$F$323" r="AJ327" sId="1"/>
    <undo index="0" exp="area" dr="AJ$7:AJ$323" r="AJ327" sId="1"/>
    <undo index="65535" exp="area" dr="$F$7:$F$323" r="AG327" sId="1"/>
    <undo index="0" exp="area" dr="AG$7:AG$323" r="AG327" sId="1"/>
    <undo index="65535" exp="area" dr="$F$7:$F$323" r="AF327" sId="1"/>
    <undo index="0" exp="area" dr="AF$7:AF$323" r="AF327" sId="1"/>
    <undo index="65535" exp="area" dr="$F$7:$F$323" r="AE327" sId="1"/>
    <undo index="0" exp="area" dr="AE$7:AE$323" r="AE327" sId="1"/>
    <undo index="65535" exp="area" dr="$F$7:$F$323" r="AD327" sId="1"/>
    <undo index="0" exp="area" dr="AD$7:AD$323" r="AD327" sId="1"/>
    <undo index="65535" exp="area" dr="$F$7:$F$323" r="AC327" sId="1"/>
    <undo index="0" exp="area" dr="AC$7:AC$323" r="AC327" sId="1"/>
    <undo index="65535" exp="area" dr="$F$7:$F$323" r="AB327" sId="1"/>
    <undo index="0" exp="area" dr="AB$7:AB$323" r="AB327" sId="1"/>
    <undo index="65535" exp="area" dr="$F$7:$F$323" r="AA327" sId="1"/>
    <undo index="0" exp="area" dr="AA$7:AA$323" r="AA327" sId="1"/>
    <undo index="65535" exp="area" dr="$F$7:$F$323" r="Z327" sId="1"/>
    <undo index="0" exp="area" dr="Z$7:Z$323" r="Z327" sId="1"/>
    <undo index="65535" exp="area" dr="$F$7:$F$323" r="Y327" sId="1"/>
    <undo index="0" exp="area" dr="Y$7:Y$323" r="Y327" sId="1"/>
    <undo index="65535" exp="area" dr="$F$7:$F$323" r="X327" sId="1"/>
    <undo index="0" exp="area" dr="X$7:X$323" r="X327" sId="1"/>
    <undo index="65535" exp="area" dr="$F$7:$F$323" r="W327" sId="1"/>
    <undo index="0" exp="area" dr="W$7:W$323" r="W327" sId="1"/>
    <undo index="65535" exp="area" dr="$F$7:$F$323" r="V327" sId="1"/>
    <undo index="0" exp="area" dr="V$7:V$323" r="V327" sId="1"/>
    <undo index="65535" exp="area" dr="$F$7:$F$323" r="U327" sId="1"/>
    <undo index="0" exp="area" dr="U$7:U$323" r="U327" sId="1"/>
    <undo index="65535" exp="area" dr="$F$7:$F$323" r="T327" sId="1"/>
    <undo index="0" exp="area" dr="T$7:T$323" r="T327" sId="1"/>
    <undo index="65535" exp="area" dr="$F$7:$F$323" r="S327" sId="1"/>
    <undo index="0" exp="area" dr="S$7:S$323" r="S327" sId="1"/>
    <undo index="65535" exp="area" dr="$F$7:$F$323" r="AK326" sId="1"/>
    <undo index="0" exp="area" dr="AK$7:AK$323" r="AK326" sId="1"/>
    <undo index="65535" exp="area" dr="$F$7:$F$323" r="AJ326" sId="1"/>
    <undo index="0" exp="area" dr="AJ$7:AJ$323" r="AJ326" sId="1"/>
    <undo index="65535" exp="area" dr="$F$7:$F$323" r="AG326" sId="1"/>
    <undo index="0" exp="area" dr="AG$7:AG$323" r="AG326" sId="1"/>
    <undo index="65535" exp="area" dr="$F$7:$F$323" r="AF326" sId="1"/>
    <undo index="0" exp="area" dr="AF$7:AF$323" r="AF326" sId="1"/>
    <undo index="65535" exp="area" dr="$F$7:$F$323" r="AE326" sId="1"/>
    <undo index="0" exp="area" dr="AE$7:AE$323" r="AE326" sId="1"/>
    <undo index="65535" exp="area" dr="$F$7:$F$323" r="AD326" sId="1"/>
    <undo index="0" exp="area" dr="AD$7:AD$323" r="AD326" sId="1"/>
    <undo index="65535" exp="area" dr="$F$7:$F$323" r="AC326" sId="1"/>
    <undo index="0" exp="area" dr="AC$7:AC$323" r="AC326" sId="1"/>
    <undo index="65535" exp="area" dr="$F$7:$F$323" r="AB326" sId="1"/>
    <undo index="0" exp="area" dr="AB$7:AB$323" r="AB326" sId="1"/>
    <undo index="65535" exp="area" dr="$F$7:$F$323" r="AA326" sId="1"/>
    <undo index="0" exp="area" dr="AA$7:AA$323" r="AA326" sId="1"/>
    <undo index="65535" exp="area" dr="$F$7:$F$323" r="Z326" sId="1"/>
    <undo index="0" exp="area" dr="Z$7:Z$323" r="Z326" sId="1"/>
    <undo index="65535" exp="area" dr="$F$7:$F$323" r="Y326" sId="1"/>
    <undo index="0" exp="area" dr="Y$7:Y$323" r="Y326" sId="1"/>
    <undo index="65535" exp="area" dr="$F$7:$F$323" r="X326" sId="1"/>
    <undo index="0" exp="area" dr="X$7:X$323" r="X326" sId="1"/>
    <undo index="65535" exp="area" dr="$F$7:$F$323" r="W326" sId="1"/>
    <undo index="0" exp="area" dr="W$7:W$323" r="W326" sId="1"/>
    <undo index="65535" exp="area" dr="$F$7:$F$323" r="V326" sId="1"/>
    <undo index="0" exp="area" dr="V$7:V$323" r="V326" sId="1"/>
    <undo index="65535" exp="area" dr="$F$7:$F$323" r="U326" sId="1"/>
    <undo index="0" exp="area" dr="U$7:U$323" r="U326" sId="1"/>
    <undo index="65535" exp="area" dr="$F$7:$F$323" r="T326" sId="1"/>
    <undo index="0" exp="area" dr="T$7:T$323" r="T326" sId="1"/>
    <undo index="65535" exp="area" dr="$F$7:$F$323" r="S326" sId="1"/>
    <undo index="0" exp="area" dr="S$7:S$323" r="S326" sId="1"/>
    <undo index="0" exp="area" dr="F$7:F$323" r="D326" sId="1"/>
    <undo index="65535" exp="area" dr="$F$7:$F$323" r="AK325" sId="1"/>
    <undo index="0" exp="area" dr="AK$7:AK$323" r="AK325" sId="1"/>
    <undo index="65535" exp="area" dr="$F$7:$F$323" r="AJ325" sId="1"/>
    <undo index="0" exp="area" dr="AJ$7:AJ$323" r="AJ325" sId="1"/>
    <undo index="65535" exp="area" dr="$F$7:$F$323" r="AG325" sId="1"/>
    <undo index="0" exp="area" dr="AG$7:AG$323" r="AG325" sId="1"/>
    <undo index="65535" exp="area" dr="$F$7:$F$323" r="AF325" sId="1"/>
    <undo index="0" exp="area" dr="AF$7:AF$323" r="AF325" sId="1"/>
    <undo index="65535" exp="area" dr="$F$7:$F$323" r="AE325" sId="1"/>
    <undo index="0" exp="area" dr="AE$7:AE$323" r="AE325" sId="1"/>
    <undo index="65535" exp="area" dr="$F$7:$F$323" r="AD325" sId="1"/>
    <undo index="0" exp="area" dr="AD$7:AD$323" r="AD325" sId="1"/>
    <undo index="65535" exp="area" dr="$F$7:$F$323" r="AC325" sId="1"/>
    <undo index="0" exp="area" dr="AC$7:AC$323" r="AC325" sId="1"/>
    <undo index="65535" exp="area" dr="$F$7:$F$323" r="AB325" sId="1"/>
    <undo index="0" exp="area" dr="AB$7:AB$323" r="AB325" sId="1"/>
    <undo index="65535" exp="area" dr="$F$7:$F$323" r="AA325" sId="1"/>
    <undo index="0" exp="area" dr="AA$7:AA$323" r="AA325" sId="1"/>
    <undo index="65535" exp="area" dr="$F$7:$F$323" r="Z325" sId="1"/>
    <undo index="0" exp="area" dr="Z$7:Z$323" r="Z325" sId="1"/>
    <undo index="65535" exp="area" dr="$F$7:$F$323" r="Y325" sId="1"/>
    <undo index="0" exp="area" dr="Y$7:Y$323" r="Y325" sId="1"/>
    <undo index="65535" exp="area" dr="$F$7:$F$323" r="X325" sId="1"/>
    <undo index="0" exp="area" dr="X$7:X$323" r="X325" sId="1"/>
    <undo index="65535" exp="area" dr="$F$7:$F$323" r="W325" sId="1"/>
    <undo index="0" exp="area" dr="W$7:W$323" r="W325" sId="1"/>
    <undo index="65535" exp="area" dr="$F$7:$F$323" r="V325" sId="1"/>
    <undo index="0" exp="area" dr="V$7:V$323" r="V325" sId="1"/>
    <undo index="65535" exp="area" dr="$F$7:$F$323" r="U325" sId="1"/>
    <undo index="0" exp="area" dr="U$7:U$323" r="U325" sId="1"/>
    <undo index="65535" exp="area" dr="$F$7:$F$323" r="T325" sId="1"/>
    <undo index="0" exp="area" dr="T$7:T$323" r="T325" sId="1"/>
    <undo index="65535" exp="area" dr="$F$7:$F$323" r="S325" sId="1"/>
    <undo index="0" exp="area" dr="S$7:S$323" r="S325" sId="1"/>
    <undo index="0" exp="area" dr="F$7:F$323" r="D325" sId="1"/>
    <undo index="65535" exp="area" dr="$F$7:$F$323" r="AK324" sId="1"/>
    <undo index="0" exp="area" dr="AK$7:AK$323" r="AK324" sId="1"/>
    <undo index="65535" exp="area" dr="$F$7:$F$323" r="AJ324" sId="1"/>
    <undo index="0" exp="area" dr="AJ$7:AJ$323" r="AJ324" sId="1"/>
    <undo index="65535" exp="area" dr="$F$7:$F$323" r="AG324" sId="1"/>
    <undo index="0" exp="area" dr="AG$7:AG$323" r="AG324" sId="1"/>
    <undo index="65535" exp="area" dr="$F$7:$F$323" r="AF324" sId="1"/>
    <undo index="0" exp="area" dr="AF$7:AF$323" r="AF324" sId="1"/>
    <undo index="65535" exp="area" dr="$F$7:$F$323" r="AE324" sId="1"/>
    <undo index="0" exp="area" dr="AE$7:AE$323" r="AE324" sId="1"/>
    <undo index="65535" exp="area" dr="$F$7:$F$323" r="AD324" sId="1"/>
    <undo index="0" exp="area" dr="AD$7:AD$323" r="AD324" sId="1"/>
    <undo index="65535" exp="area" dr="$F$7:$F$323" r="AC324" sId="1"/>
    <undo index="0" exp="area" dr="AC$7:AC$323" r="AC324" sId="1"/>
    <undo index="65535" exp="area" dr="$F$7:$F$323" r="AB324" sId="1"/>
    <undo index="0" exp="area" dr="AB$7:AB$323" r="AB324" sId="1"/>
    <undo index="65535" exp="area" dr="$F$7:$F$323" r="AA324" sId="1"/>
    <undo index="0" exp="area" dr="AA$7:AA$323" r="AA324" sId="1"/>
    <undo index="65535" exp="area" dr="$F$7:$F$323" r="Z324" sId="1"/>
    <undo index="0" exp="area" dr="Z$7:Z$323" r="Z324" sId="1"/>
    <undo index="65535" exp="area" dr="$F$7:$F$323" r="Y324" sId="1"/>
    <undo index="0" exp="area" dr="Y$7:Y$323" r="Y324" sId="1"/>
    <undo index="65535" exp="area" dr="$F$7:$F$323" r="X324" sId="1"/>
    <undo index="0" exp="area" dr="X$7:X$323" r="X324" sId="1"/>
    <undo index="65535" exp="area" dr="$F$7:$F$323" r="W324" sId="1"/>
    <undo index="0" exp="area" dr="W$7:W$323" r="W324" sId="1"/>
    <undo index="65535" exp="area" dr="$F$7:$F$323" r="V324" sId="1"/>
    <undo index="0" exp="area" dr="V$7:V$323" r="V324" sId="1"/>
    <undo index="65535" exp="area" dr="$F$7:$F$323" r="U324" sId="1"/>
    <undo index="0" exp="area" dr="U$7:U$323" r="U324" sId="1"/>
    <undo index="65535" exp="area" dr="$F$7:$F$323" r="T324" sId="1"/>
    <undo index="0" exp="area" dr="T$7:T$323" r="T324" sId="1"/>
    <undo index="65535" exp="area" dr="$F$7:$F$323" r="S324" sId="1"/>
    <undo index="0" exp="area" dr="S$7:S$323" r="S324" sId="1"/>
    <undo index="0" exp="area" dr="F$7:F$323" r="D324" sId="1"/>
    <undo index="65535" exp="area" ref3D="1" dr="$H$1:$N$1048576" dn="Z_65B035E3_87FA_46C5_996E_864F2C8D0EBC_.wvu.Cols"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rc>
  <rrc rId="1298" sId="1" ref="A9:XFD9" action="deleteRow">
    <undo index="65535" exp="area" ref3D="1" dr="$H$1:$N$1048576" dn="Z_65B035E3_87FA_46C5_996E_864F2C8D0EBC_.wvu.Cols" sId="1"/>
    <rfmt sheetId="1" xfDxf="1" sqref="A9:XFD9" start="0" length="0"/>
    <rfmt sheetId="1" sqref="A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sz val="12"/>
          <color auto="1"/>
          <name val="Calibri"/>
          <family val="2"/>
          <charset val="1"/>
          <scheme val="minor"/>
        </font>
        <alignment horizontal="justify" vertical="top" wrapText="1"/>
        <border outline="0">
          <left style="thin">
            <color indexed="64"/>
          </left>
          <right style="thin">
            <color indexed="64"/>
          </right>
          <top style="thin">
            <color indexed="64"/>
          </top>
          <bottom style="thin">
            <color indexed="64"/>
          </bottom>
        </border>
      </dxf>
    </rfmt>
    <rfmt sheetId="1" sqref="K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9"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9">
        <f>T9+U9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
        <f>W9+X9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9">
        <f>Z9+AA9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
        <f>AC9+AD9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
        <f>S9+V9+Y9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9">
        <f>AE9+AF9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1299" sId="1" ref="A9:XFD9" action="deleteRow">
    <undo index="65535" exp="area" dr="AK7:AK9" r="AK10" sId="1"/>
    <undo index="65535" exp="area" dr="AJ7:AJ9" r="AJ10" sId="1"/>
    <undo index="65535" exp="area" dr="AI7:AI9" r="AI10" sId="1"/>
    <undo index="65535" exp="area" dr="AH7:AH9" r="AH10" sId="1"/>
    <undo index="65535" exp="area" dr="AG7:AG9" r="AG10" sId="1"/>
    <undo index="65535" exp="area" dr="AF7:AF9" r="AF10" sId="1"/>
    <undo index="65535" exp="area" dr="AE7:AE9" r="AE10" sId="1"/>
    <undo index="65535" exp="area" dr="AD7:AD9" r="AD10" sId="1"/>
    <undo index="65535" exp="area" dr="AC7:AC9" r="AC10" sId="1"/>
    <undo index="65535" exp="area" dr="AB7:AB9" r="AB10" sId="1"/>
    <undo index="65535" exp="area" dr="AA7:AA9" r="AA10" sId="1"/>
    <undo index="65535" exp="area" dr="Z7:Z9" r="Z10" sId="1"/>
    <undo index="65535" exp="area" dr="Y7:Y9" r="Y10" sId="1"/>
    <undo index="65535" exp="area" dr="X7:X9" r="X10" sId="1"/>
    <undo index="65535" exp="area" dr="W7:W9" r="W10" sId="1"/>
    <undo index="65535" exp="area" dr="V7:V9" r="V10" sId="1"/>
    <undo index="65535" exp="area" dr="U7:U9" r="U10" sId="1"/>
    <undo index="65535" exp="area" dr="T7:T9" r="T10" sId="1"/>
    <undo index="65535" exp="area" dr="S7:S9" r="S10" sId="1"/>
    <undo index="65535" exp="area" ref3D="1" dr="$H$1:$N$1048576" dn="Z_65B035E3_87FA_46C5_996E_864F2C8D0EBC_.wvu.Cols" sId="1"/>
    <rfmt sheetId="1" xfDxf="1" sqref="A9:XFD9" start="0" length="0"/>
    <rfmt sheetId="1" sqref="A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
        <f>T9+U9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
        <f>W9+X9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9">
        <f>Z9+AA9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
        <f>AC9+AD9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
        <f>S9+V9+Y9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
        <f>AE9+AF9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1300" sId="1" ref="A9:XFD9" action="deleteRow">
    <undo index="65535" exp="area" ref3D="1" dr="$H$1:$N$1048576" dn="Z_65B035E3_87FA_46C5_996E_864F2C8D0EBC_.wvu.Cols" sId="1"/>
    <rfmt sheetId="1" xfDxf="1" sqref="A9:XFD9" start="0" length="0"/>
    <rfmt sheetId="1" sqref="A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9"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
        <f>SUM(S7:S8)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
        <f>SUM(T7:T8)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
        <f>SUM(U7:U8)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
        <f>SUM(V7:V8)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
        <f>SUM(W7:W8)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
        <f>SUM(X7:X8)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
        <f>SUM(Y7:Y8)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
        <f>SUM(Z7:Z8)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
        <f>SUM(AA7:AA8)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
        <f>SUM(AB7:AB8)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
        <f>SUM(AC7:AC8)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
        <f>SUM(AD7:AD8)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
        <f>SUM(AE7:AE8)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
        <f>SUM(AF7:AF8)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
        <f>SUM(AG7:AG8)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9">
        <f>SUM(AH7:AH8)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9">
        <f>SUM(AI7:AI8)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
        <f>SUM(AJ7:AJ8)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
        <f>SUM(AK7:AK8)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 start="0" length="0">
      <dxf>
        <font>
          <sz val="12"/>
          <color theme="1"/>
          <name val="Calibri"/>
          <family val="2"/>
          <charset val="238"/>
          <scheme val="minor"/>
        </font>
      </dxf>
    </rfmt>
  </rrc>
  <rrc rId="1301" sId="1" ref="A9:XFD9" action="deleteRow">
    <undo index="65535" exp="area" ref3D="1" dr="$H$1:$N$1048576" dn="Z_65B035E3_87FA_46C5_996E_864F2C8D0EBC_.wvu.Cols" sId="1"/>
    <rfmt sheetId="1" xfDxf="1" sqref="A9:XFD9" start="0" length="0"/>
    <rfmt sheetId="1" sqref="A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1302" sId="1" ref="A10:XFD10" action="deleteRow">
    <undo index="65535" exp="area" ref3D="1" dr="$H$1:$N$1048576" dn="Z_65B035E3_87FA_46C5_996E_864F2C8D0EBC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
        <f>T10+U10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
        <f>W10+X10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
        <f>Z10+AA10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
        <f>AC10+AD10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
        <f>S10+V10+Y10+AB10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
        <f>AE10+AF10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1303" sId="1" ref="A10:XFD10" action="deleteRow">
    <undo index="65535" exp="area" dr="AK9:AK10" r="AK11" sId="1"/>
    <undo index="65535" exp="area" dr="AJ9:AJ10" r="AJ11" sId="1"/>
    <undo index="65535" exp="area" dr="AI9:AI10" r="AI11" sId="1"/>
    <undo index="65535" exp="area" dr="AH9:AH10" r="AH11" sId="1"/>
    <undo index="65535" exp="area" dr="AG9:AG10" r="AG11" sId="1"/>
    <undo index="65535" exp="area" dr="AF9:AF10" r="AF11" sId="1"/>
    <undo index="65535" exp="area" dr="AE9:AE10" r="AE11" sId="1"/>
    <undo index="65535" exp="area" dr="AD9:AD10" r="AD11" sId="1"/>
    <undo index="65535" exp="area" dr="AC9:AC10" r="AC11" sId="1"/>
    <undo index="65535" exp="area" dr="AB9:AB10" r="AB11" sId="1"/>
    <undo index="65535" exp="area" dr="AA9:AA10" r="AA11" sId="1"/>
    <undo index="65535" exp="area" dr="Z9:Z10" r="Z11" sId="1"/>
    <undo index="65535" exp="area" dr="Y9:Y10" r="Y11" sId="1"/>
    <undo index="65535" exp="area" dr="X9:X10" r="X11" sId="1"/>
    <undo index="65535" exp="area" dr="W9:W10" r="W11" sId="1"/>
    <undo index="65535" exp="area" dr="V9:V10" r="V11" sId="1"/>
    <undo index="65535" exp="area" dr="U9:U10" r="U11" sId="1"/>
    <undo index="65535" exp="area" dr="T9:T10" r="T11" sId="1"/>
    <undo index="65535" exp="area" dr="S9:S10" r="S11" sId="1"/>
    <undo index="65535" exp="area" ref3D="1" dr="$H$1:$N$1048576" dn="Z_65B035E3_87FA_46C5_996E_864F2C8D0EBC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
        <f>T10+U10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
        <f>W10+X10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
        <f>Z10+AA10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
        <f>AC10+AD10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
        <f>S10+V10+Y10+AB10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
        <f>AE10+AF10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1304" sId="1" ref="A10:XFD10" action="deleteRow">
    <undo index="65535" exp="area" ref3D="1" dr="$H$1:$N$1048576" dn="Z_65B035E3_87FA_46C5_996E_864F2C8D0EBC_.wvu.Cols" sId="1"/>
    <rfmt sheetId="1" xfDxf="1" sqref="A10:XFD10" start="0" length="0"/>
    <rfmt sheetId="1" sqref="A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0"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
        <f>SUM(S9:S9)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
        <f>SUM(T9:T9)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
        <f>SUM(U9:U9)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
        <f>SUM(V9:V9)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
        <f>SUM(W9:W9)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
        <f>SUM(X9:X9)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
        <f>SUM(Y9:Y9)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
        <f>SUM(Z9:Z9)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
        <f>SUM(AA9:AA9)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
        <f>SUM(AB9:AB9)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
        <f>SUM(AC9:AC9)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0">
        <f>SUM(AD9:AD9)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0">
        <f>SUM(AE9:AE9)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
        <f>SUM(AF9:AF9)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
        <f>SUM(AG9:AG9)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0">
        <f>SUM(AH9:AH9)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0">
        <f>SUM(AI9:AI9)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
        <f>SUM(AJ9:AJ9)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
        <f>SUM(AK9:AK9)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 start="0" length="0">
      <dxf>
        <font>
          <sz val="12"/>
          <color theme="1"/>
          <name val="Calibri"/>
          <family val="2"/>
          <charset val="238"/>
          <scheme val="minor"/>
        </font>
      </dxf>
    </rfmt>
  </rrc>
  <rrc rId="1305" sId="1" ref="A10:XFD10" action="deleteRow">
    <undo index="65535" exp="area" ref3D="1" dr="$H$1:$N$1048576" dn="Z_65B035E3_87FA_46C5_996E_864F2C8D0EBC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1306" sId="1" ref="A12:XFD12" action="deleteRow">
    <undo index="65535" exp="area" ref3D="1" dr="$H$1:$N$1048576" dn="Z_65B035E3_87FA_46C5_996E_864F2C8D0EBC_.wvu.Cols" sId="1"/>
    <rfmt sheetId="1" xfDxf="1" sqref="A12:XFD12" start="0" length="0"/>
    <rfmt sheetId="1" sqref="A1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2"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07" sId="1" ref="A12:XFD12" action="deleteRow">
    <undo index="65535" exp="area" dr="AK10:AK12" r="AK13" sId="1"/>
    <undo index="65535" exp="area" dr="AJ10:AJ12" r="AJ13" sId="1"/>
    <undo index="65535" exp="area" dr="AI10:AI12" r="AI13" sId="1"/>
    <undo index="65535" exp="area" dr="AH10:AH12" r="AH13" sId="1"/>
    <undo index="65535" exp="area" dr="AG10:AG12" r="AG13" sId="1"/>
    <undo index="65535" exp="area" dr="AF10:AF12" r="AF13" sId="1"/>
    <undo index="65535" exp="area" dr="AE10:AE12" r="AE13" sId="1"/>
    <undo index="65535" exp="area" dr="AD10:AD12" r="AD13" sId="1"/>
    <undo index="65535" exp="area" dr="AC10:AC12" r="AC13" sId="1"/>
    <undo index="65535" exp="area" dr="AB10:AB12" r="AB13" sId="1"/>
    <undo index="65535" exp="area" dr="AA10:AA12" r="AA13" sId="1"/>
    <undo index="65535" exp="area" dr="Z10:Z12" r="Z13" sId="1"/>
    <undo index="65535" exp="area" dr="Y10:Y12" r="Y13" sId="1"/>
    <undo index="65535" exp="area" dr="X10:X12" r="X13" sId="1"/>
    <undo index="65535" exp="area" dr="W10:W12" r="W13" sId="1"/>
    <undo index="65535" exp="area" dr="V10:V12" r="V13" sId="1"/>
    <undo index="65535" exp="area" dr="U10:U12" r="U13" sId="1"/>
    <undo index="65535" exp="area" dr="T10:T12" r="T13" sId="1"/>
    <undo index="65535" exp="area" dr="S10:S12" r="S13" sId="1"/>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08" sId="1" ref="A12:XFD12" action="deleteRow">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 t="inlineStr">
        <is>
          <t>TOTAL ARGEȘ</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
        <f>SUM(S10:S11)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
        <f>SUM(T10:T11)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
        <f>SUM(U10:U11)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
        <f>SUM(V10:V11)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
        <f>SUM(W10:W11)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
        <f>SUM(X10:X11)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
        <f>SUM(Y10:Y11)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
        <f>SUM(Z10:Z11)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
        <f>SUM(AA10:AA11)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
        <f>SUM(AB10:AB11)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
        <f>SUM(AC10:AC11)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
        <f>SUM(AD10:AD11)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
        <f>SUM(AE10:AE11)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
        <f>SUM(AF10:AF11)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
        <f>SUM(AG10:AG11)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2">
        <f>SUM(AH10:AH11)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2">
        <f>SUM(AI10:AI11)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
        <f>SUM(AJ10:AJ11)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
        <f>SUM(AK10:AK11)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 start="0" length="0">
      <dxf>
        <font>
          <sz val="12"/>
          <color theme="1"/>
          <name val="Calibri"/>
          <family val="2"/>
          <charset val="238"/>
          <scheme val="minor"/>
        </font>
      </dxf>
    </rfmt>
    <rfmt sheetId="1" sqref="AQ12" start="0" length="0">
      <dxf>
        <numFmt numFmtId="165" formatCode="#,##0.00_ ;\-#,##0.00\ "/>
      </dxf>
    </rfmt>
  </rrc>
  <rrc rId="1309" sId="1" ref="A12:XFD12" action="deleteRow">
    <undo index="65535" exp="area" dr="AK12:AK16" r="AK17" sId="1"/>
    <undo index="65535" exp="area" dr="AJ12:AJ16" r="AJ17" sId="1"/>
    <undo index="65535" exp="area" dr="AI12:AI16" r="AI17" sId="1"/>
    <undo index="65535" exp="area" dr="AH12:AH16" r="AH17" sId="1"/>
    <undo index="65535" exp="area" dr="AG12:AG16" r="AG17" sId="1"/>
    <undo index="65535" exp="area" dr="AF12:AF16" r="AF17" sId="1"/>
    <undo index="65535" exp="area" dr="AE12:AE16" r="AE17" sId="1"/>
    <undo index="65535" exp="area" dr="AD12:AD16" r="AD17" sId="1"/>
    <undo index="65535" exp="area" dr="AC12:AC16" r="AC17" sId="1"/>
    <undo index="65535" exp="area" dr="AB12:AB16" r="AB17" sId="1"/>
    <undo index="65535" exp="area" dr="AA12:AA16" r="AA17" sId="1"/>
    <undo index="65535" exp="area" dr="Z12:Z16" r="Z17" sId="1"/>
    <undo index="65535" exp="area" dr="Y12:Y16" r="Y17" sId="1"/>
    <undo index="65535" exp="area" dr="X12:X16" r="X17" sId="1"/>
    <undo index="65535" exp="area" dr="W12:W16" r="W17" sId="1"/>
    <undo index="65535" exp="area" dr="V12:V16" r="V17" sId="1"/>
    <undo index="65535" exp="area" dr="U12:U16" r="U17" sId="1"/>
    <undo index="65535" exp="area" dr="T12:T16" r="T17" sId="1"/>
    <undo index="65535" exp="area" dr="S12:S16" r="S17" sId="1"/>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 t="inlineStr">
        <is>
          <t>BACĂU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0" sId="1" ref="A12:XFD12" action="deleteRow">
    <undo index="65535" exp="area" dr="AK12:AK15" r="AK16" sId="1"/>
    <undo index="65535" exp="area" dr="AJ12:AJ15" r="AJ16" sId="1"/>
    <undo index="65535" exp="area" dr="AI12:AI15" r="AI16" sId="1"/>
    <undo index="65535" exp="area" dr="AH12:AH15" r="AH16" sId="1"/>
    <undo index="65535" exp="area" dr="AG12:AG15" r="AG16" sId="1"/>
    <undo index="65535" exp="area" dr="AF12:AF15" r="AF16" sId="1"/>
    <undo index="65535" exp="area" dr="AE12:AE15" r="AE16" sId="1"/>
    <undo index="65535" exp="area" dr="AD12:AD15" r="AD16" sId="1"/>
    <undo index="65535" exp="area" dr="AC12:AC15" r="AC16" sId="1"/>
    <undo index="65535" exp="area" dr="AB12:AB15" r="AB16" sId="1"/>
    <undo index="65535" exp="area" dr="AA12:AA15" r="AA16" sId="1"/>
    <undo index="65535" exp="area" dr="Z12:Z15" r="Z16" sId="1"/>
    <undo index="65535" exp="area" dr="Y12:Y15" r="Y16" sId="1"/>
    <undo index="65535" exp="area" dr="X12:X15" r="X16" sId="1"/>
    <undo index="65535" exp="area" dr="W12:W15" r="W16" sId="1"/>
    <undo index="65535" exp="area" dr="V12:V15" r="V16" sId="1"/>
    <undo index="65535" exp="area" dr="U12:U15" r="U16" sId="1"/>
    <undo index="65535" exp="area" dr="T12:T15" r="T16" sId="1"/>
    <undo index="65535" exp="area" dr="S12:S15" r="S16" sId="1"/>
    <undo index="65535" exp="area" ref3D="1" dr="$H$1:$N$1048576" dn="Z_65B035E3_87FA_46C5_996E_864F2C8D0EBC_.wvu.Cols" sId="1"/>
    <rfmt sheetId="1" xfDxf="1" sqref="A12:XFD12" start="0" length="0"/>
    <rcc rId="0" sId="1" dxf="1">
      <nc r="A12">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1" sId="1" ref="A12:XFD12" action="deleteRow">
    <undo index="65535" exp="area" dr="AK12:AK14" r="AK15" sId="1"/>
    <undo index="65535" exp="area" dr="AJ12:AJ14" r="AJ15" sId="1"/>
    <undo index="65535" exp="area" dr="AI12:AI14" r="AI15" sId="1"/>
    <undo index="65535" exp="area" dr="AH12:AH14" r="AH15" sId="1"/>
    <undo index="65535" exp="area" dr="AG12:AG14" r="AG15" sId="1"/>
    <undo index="65535" exp="area" dr="AF12:AF14" r="AF15" sId="1"/>
    <undo index="65535" exp="area" dr="AE12:AE14" r="AE15" sId="1"/>
    <undo index="65535" exp="area" dr="AD12:AD14" r="AD15" sId="1"/>
    <undo index="65535" exp="area" dr="AC12:AC14" r="AC15" sId="1"/>
    <undo index="65535" exp="area" dr="AB12:AB14" r="AB15" sId="1"/>
    <undo index="65535" exp="area" dr="AA12:AA14" r="AA15" sId="1"/>
    <undo index="65535" exp="area" dr="Z12:Z14" r="Z15" sId="1"/>
    <undo index="65535" exp="area" dr="Y12:Y14" r="Y15" sId="1"/>
    <undo index="65535" exp="area" dr="X12:X14" r="X15" sId="1"/>
    <undo index="65535" exp="area" dr="W12:W14" r="W15" sId="1"/>
    <undo index="65535" exp="area" dr="V12:V14" r="V15" sId="1"/>
    <undo index="65535" exp="area" dr="U12:U14" r="U15" sId="1"/>
    <undo index="65535" exp="area" dr="T12:T14" r="T15" sId="1"/>
    <undo index="65535" exp="area" dr="S12:S14" r="S15" sId="1"/>
    <undo index="65535" exp="area" ref3D="1" dr="$H$1:$N$1048576" dn="Z_65B035E3_87FA_46C5_996E_864F2C8D0EBC_.wvu.Cols" sId="1"/>
    <rfmt sheetId="1" xfDxf="1" sqref="A12:XFD12" start="0" length="0"/>
    <rcc rId="0" sId="1" dxf="1">
      <nc r="A1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2" sId="1" ref="A12:XFD12" action="deleteRow">
    <undo index="65535" exp="area" dr="AK12:AK13" r="AK14" sId="1"/>
    <undo index="65535" exp="area" dr="AJ12:AJ13" r="AJ14" sId="1"/>
    <undo index="65535" exp="area" dr="AI12:AI13" r="AI14" sId="1"/>
    <undo index="65535" exp="area" dr="AH12:AH13" r="AH14" sId="1"/>
    <undo index="65535" exp="area" dr="AG12:AG13" r="AG14" sId="1"/>
    <undo index="65535" exp="area" dr="AF12:AF13" r="AF14" sId="1"/>
    <undo index="65535" exp="area" dr="AE12:AE13" r="AE14" sId="1"/>
    <undo index="65535" exp="area" dr="AD12:AD13" r="AD14" sId="1"/>
    <undo index="65535" exp="area" dr="AC12:AC13" r="AC14" sId="1"/>
    <undo index="65535" exp="area" dr="AB12:AB13" r="AB14" sId="1"/>
    <undo index="65535" exp="area" dr="AA12:AA13" r="AA14" sId="1"/>
    <undo index="65535" exp="area" dr="Z12:Z13" r="Z14" sId="1"/>
    <undo index="65535" exp="area" dr="Y12:Y13" r="Y14" sId="1"/>
    <undo index="65535" exp="area" dr="X12:X13" r="X14" sId="1"/>
    <undo index="65535" exp="area" dr="W12:W13" r="W14" sId="1"/>
    <undo index="65535" exp="area" dr="V12:V13" r="V14" sId="1"/>
    <undo index="65535" exp="area" dr="U12:U13" r="U14" sId="1"/>
    <undo index="65535" exp="area" dr="T12:T13" r="T14" sId="1"/>
    <undo index="65535" exp="area" dr="S12:S13" r="S14" sId="1"/>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3" sId="1" ref="A12:XFD12" action="deleteRow">
    <undo index="65535" exp="area" dr="AK12" r="AK13" sId="1"/>
    <undo index="65535" exp="area" dr="AJ12" r="AJ13" sId="1"/>
    <undo index="65535" exp="area" dr="AI12" r="AI13" sId="1"/>
    <undo index="65535" exp="area" dr="AH12" r="AH13" sId="1"/>
    <undo index="65535" exp="area" dr="AG12" r="AG13" sId="1"/>
    <undo index="65535" exp="area" dr="AF12" r="AF13" sId="1"/>
    <undo index="65535" exp="area" dr="AE12" r="AE13" sId="1"/>
    <undo index="65535" exp="area" dr="AD12" r="AD13" sId="1"/>
    <undo index="65535" exp="area" dr="AC12" r="AC13" sId="1"/>
    <undo index="65535" exp="area" dr="AB12" r="AB13" sId="1"/>
    <undo index="65535" exp="area" dr="AA12" r="AA13" sId="1"/>
    <undo index="65535" exp="area" dr="Z12" r="Z13" sId="1"/>
    <undo index="65535" exp="area" dr="Y12" r="Y13" sId="1"/>
    <undo index="65535" exp="area" dr="X12" r="X13" sId="1"/>
    <undo index="65535" exp="area" dr="W12" r="W13" sId="1"/>
    <undo index="65535" exp="area" dr="V12" r="V13" sId="1"/>
    <undo index="65535" exp="area" dr="U12" r="U13" sId="1"/>
    <undo index="65535" exp="area" dr="T12" r="T13" sId="1"/>
    <undo index="65535" exp="area" dr="S12" r="S13" sId="1"/>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S12+X12+AA12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4" sId="1" ref="A12:XFD12" action="deleteRow">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 t="inlineStr">
        <is>
          <t>TOTAL BACĂU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 start="0" length="0">
      <dxf>
        <font>
          <sz val="12"/>
          <color theme="1"/>
          <name val="Calibri"/>
          <family val="2"/>
          <charset val="238"/>
          <scheme val="minor"/>
        </font>
      </dxf>
    </rfmt>
  </rrc>
  <rrc rId="1315" sId="1" ref="A12:XFD12" action="deleteRow">
    <undo index="65535" exp="area" ref3D="1" dr="$H$1:$N$1048576" dn="Z_65B035E3_87FA_46C5_996E_864F2C8D0EBC_.wvu.Cols" sId="1"/>
    <rfmt sheetId="1" xfDxf="1" sqref="A12:XFD12" start="0" length="0"/>
    <rfmt sheetId="1" sqref="A12"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12"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2"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 start="0" length="0">
      <dxf>
        <font>
          <sz val="12"/>
          <color rgb="FFFF0000"/>
          <name val="Calibri"/>
          <family val="2"/>
          <charset val="238"/>
          <scheme val="minor"/>
        </font>
        <alignment horizontal="left" vertical="center" wrapText="1"/>
      </dxf>
    </rfmt>
    <rfmt sheetId="1" sqref="K12"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L12"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2" start="0" length="0">
      <dxf>
        <font>
          <sz val="12"/>
          <color theme="1"/>
          <name val="Calibri"/>
          <family val="2"/>
          <charset val="238"/>
          <scheme val="minor"/>
        </font>
      </dxf>
    </rfmt>
  </rrc>
  <rrc rId="1316"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S13+X13+AA13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1317" sId="1" ref="A13:XFD13" action="deleteRow">
    <undo index="65535" exp="area" dr="AK12:AK13" r="AK14" sId="1"/>
    <undo index="65535" exp="area" dr="AJ12:AJ13" r="AJ14" sId="1"/>
    <undo index="65535" exp="area" dr="AI12:AI13" r="AI14" sId="1"/>
    <undo index="65535" exp="area" dr="AH12:AH13" r="AH14" sId="1"/>
    <undo index="65535" exp="area" dr="AG12:AG13" r="AG14" sId="1"/>
    <undo index="65535" exp="area" dr="AF12:AF13" r="AF14" sId="1"/>
    <undo index="65535" exp="area" dr="AE12:AE13" r="AE14" sId="1"/>
    <undo index="65535" exp="area" dr="AD12:AD13" r="AD14" sId="1"/>
    <undo index="65535" exp="area" dr="AC12:AC13" r="AC14" sId="1"/>
    <undo index="65535" exp="area" dr="AB12:AB13" r="AB14" sId="1"/>
    <undo index="65535" exp="area" dr="AA12:AA13" r="AA14" sId="1"/>
    <undo index="65535" exp="area" dr="Z12:Z13" r="Z14" sId="1"/>
    <undo index="65535" exp="area" dr="Y12:Y13" r="Y14" sId="1"/>
    <undo index="65535" exp="area" dr="X12:X13" r="X14" sId="1"/>
    <undo index="65535" exp="area" dr="W12:W13" r="W14" sId="1"/>
    <undo index="65535" exp="area" dr="V12:V13" r="V14" sId="1"/>
    <undo index="65535" exp="area" dr="U12:U13" r="U14" sId="1"/>
    <undo index="65535" exp="area" dr="T12:T13" r="T14" sId="1"/>
    <undo index="65535" exp="area" dr="S12:S13" r="S14" sId="1"/>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S13+X13+AA13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1318"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3" t="inlineStr">
        <is>
          <t>TOTAL BIHOR</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3">
        <f>SUM(S12:S12)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3">
        <f>SUM(T12:T12)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3">
        <f>SUM(U12:U12)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3">
        <f>SUM(V12:V12)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3">
        <f>SUM(W12:W12)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3">
        <f>SUM(X12:X12)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3">
        <f>SUM(Y12:Y12)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3">
        <f>SUM(Z12:Z12)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3">
        <f>SUM(AA12:AA12)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3">
        <f>SUM(AB12:AB12)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3">
        <f>SUM(AC12:AC12)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3">
        <f>SUM(AD12:AD12)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3">
        <f>SUM(AE12:AE12)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3">
        <f>SUM(AF12:AF12)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3">
        <f>SUM(AG12:AG12)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3">
        <f>SUM(AH12:AH12)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3">
        <f>SUM(AI12:AI12)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3">
        <f>SUM(AJ12:AJ12)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3">
        <f>SUM(AK12:AK12)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3" start="0" length="0">
      <dxf>
        <font>
          <sz val="12"/>
          <color theme="1"/>
          <name val="Calibri"/>
          <family val="2"/>
          <charset val="238"/>
          <scheme val="minor"/>
        </font>
      </dxf>
    </rfmt>
  </rrc>
  <rrc rId="1319"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1320" sId="1" ref="A14:XFD14" action="deleteRow">
    <undo index="65535" exp="area" ref3D="1" dr="$H$1:$N$1048576" dn="Z_65B035E3_87FA_46C5_996E_864F2C8D0EBC_.wvu.Cols" sId="1"/>
    <rfmt sheetId="1" xfDxf="1" sqref="A14:XFD14" start="0" length="0"/>
    <rcc rId="0" sId="1" dxf="1">
      <nc r="A1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4">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S14+V14+Y14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1" sId="1" ref="A14:XFD14" action="deleteRow">
    <undo index="65535" exp="area" dr="AK13:AK14" r="AK15" sId="1"/>
    <undo index="65535" exp="area" dr="AJ13:AJ14" r="AJ15" sId="1"/>
    <undo index="65535" exp="area" dr="AI13:AI14" r="AI15" sId="1"/>
    <undo index="65535" exp="area" dr="AH13:AH14" r="AH15" sId="1"/>
    <undo index="65535" exp="area" dr="AG13:AG14" r="AG15" sId="1"/>
    <undo index="65535" exp="area" dr="AF13:AF14" r="AF15" sId="1"/>
    <undo index="65535" exp="area" dr="AE13:AE14" r="AE15" sId="1"/>
    <undo index="65535" exp="area" dr="AD13:AD14" r="AD15" sId="1"/>
    <undo index="65535" exp="area" dr="AC13:AC14" r="AC15" sId="1"/>
    <undo index="65535" exp="area" dr="AB13:AB14" r="AB15" sId="1"/>
    <undo index="65535" exp="area" dr="AA13:AA14" r="AA15" sId="1"/>
    <undo index="65535" exp="area" dr="Z13:Z14" r="Z15" sId="1"/>
    <undo index="65535" exp="area" dr="Y13:Y14" r="Y15" sId="1"/>
    <undo index="65535" exp="area" dr="X13:X14" r="X15" sId="1"/>
    <undo index="65535" exp="area" dr="W13:W14" r="W15" sId="1"/>
    <undo index="65535" exp="area" dr="V13:V14" r="V15" sId="1"/>
    <undo index="65535" exp="area" dr="U13:U14" r="U15" sId="1"/>
    <undo index="65535" exp="area" dr="T13:T14" r="T15" sId="1"/>
    <undo index="65535" exp="area" dr="S13:S14" r="S15" sId="1"/>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4">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S14+V14+Y14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2" sId="1" ref="A14:XFD14" action="deleteRow">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4"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4">
        <f>SUM(S13:S13)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4">
        <f>SUM(T13:T13)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4">
        <f>SUM(U13:U13)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4">
        <f>SUM(V13:V13)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4">
        <f>SUM(W13:W13)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4">
        <f>SUM(X13:X13)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4">
        <f>SUM(Y13:Y13)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4">
        <f>SUM(Z13:Z13)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4">
        <f>SUM(AA13:AA13)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4">
        <f>SUM(AB13:AB13)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4">
        <f>SUM(AC13:AC13)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4">
        <f>SUM(AD13:AD13)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4">
        <f>SUM(AE13:AE13)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4">
        <f>SUM(AF13:AF13)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4">
        <f>SUM(AG13:AG13)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4">
        <f>SUM(AH13:AH13)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4">
        <f>SUM(AI13:AI13)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4">
        <f>SUM(AJ13:AJ13)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4">
        <f>SUM(AK13:AK13)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4" start="0" length="0">
      <dxf>
        <font>
          <sz val="12"/>
          <color theme="1"/>
          <name val="Calibri"/>
          <family val="2"/>
          <charset val="238"/>
          <scheme val="minor"/>
        </font>
      </dxf>
    </rfmt>
  </rrc>
  <rrc rId="1323" sId="1" ref="A14:XFD14" action="deleteRow">
    <undo index="65535" exp="area" ref3D="1" dr="$H$1:$N$1048576" dn="Z_65B035E3_87FA_46C5_996E_864F2C8D0EBC_.wvu.Cols" sId="1"/>
    <rfmt sheetId="1" xfDxf="1" sqref="A14:XFD14" start="0" length="0"/>
    <rcc rId="0" sId="1" dxf="1">
      <nc r="A1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 t="inlineStr">
        <is>
          <t>BOTOȘANI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dxf>
    </rfmt>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4" sId="1" ref="A14:XFD14" action="deleteRow">
    <undo index="65535" exp="area" dr="AK14:AK16" r="AK17" sId="1"/>
    <undo index="65535" exp="area" dr="AJ14:AJ16" r="AJ17" sId="1"/>
    <undo index="65535" exp="area" dr="AI14:AI16" r="AI17" sId="1"/>
    <undo index="65535" exp="area" dr="AH14:AH16" r="AH17" sId="1"/>
    <undo index="65535" exp="area" dr="AG14:AG16" r="AG17" sId="1"/>
    <undo index="65535" exp="area" dr="AF14:AF16" r="AF17" sId="1"/>
    <undo index="65535" exp="area" dr="AE14:AE16" r="AE17" sId="1"/>
    <undo index="65535" exp="area" dr="AD14:AD16" r="AD17" sId="1"/>
    <undo index="65535" exp="area" dr="AC14:AC16" r="AC17" sId="1"/>
    <undo index="65535" exp="area" dr="AB14:AB16" r="AB17" sId="1"/>
    <undo index="65535" exp="area" dr="AA14:AA16" r="AA17" sId="1"/>
    <undo index="65535" exp="area" dr="Z14:Z16" r="Z17" sId="1"/>
    <undo index="65535" exp="area" dr="Y14:Y16" r="Y17" sId="1"/>
    <undo index="65535" exp="area" dr="X14:X16" r="X17" sId="1"/>
    <undo index="65535" exp="area" dr="W14:W16" r="W17" sId="1"/>
    <undo index="65535" exp="area" dr="V14:V16" r="V17" sId="1"/>
    <undo index="65535" exp="area" dr="U14:U16" r="U17" sId="1"/>
    <undo index="65535" exp="area" dr="T14:T16" r="T17" sId="1"/>
    <undo index="65535" exp="area" dr="S14:S16" r="S17" sId="1"/>
    <undo index="65535" exp="area" ref3D="1" dr="$H$1:$N$1048576" dn="Z_65B035E3_87FA_46C5_996E_864F2C8D0EBC_.wvu.Cols" sId="1"/>
    <rfmt sheetId="1" xfDxf="1" sqref="A14:XFD14" start="0" length="0"/>
    <rcc rId="0" sId="1" dxf="1">
      <nc r="A1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4">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S14+V14+Y14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5" sId="1" ref="A14:XFD14" action="deleteRow">
    <undo index="65535" exp="area" dr="AK14:AK15" r="AK16" sId="1"/>
    <undo index="65535" exp="area" dr="AJ14:AJ15" r="AJ16" sId="1"/>
    <undo index="65535" exp="area" dr="AI14:AI15" r="AI16" sId="1"/>
    <undo index="65535" exp="area" dr="AH14:AH15" r="AH16" sId="1"/>
    <undo index="65535" exp="area" dr="AG14:AG15" r="AG16" sId="1"/>
    <undo index="65535" exp="area" dr="AF14:AF15" r="AF16" sId="1"/>
    <undo index="65535" exp="area" dr="AE14:AE15" r="AE16" sId="1"/>
    <undo index="65535" exp="area" dr="AD14:AD15" r="AD16" sId="1"/>
    <undo index="65535" exp="area" dr="AC14:AC15" r="AC16" sId="1"/>
    <undo index="65535" exp="area" dr="AB14:AB15" r="AB16" sId="1"/>
    <undo index="65535" exp="area" dr="AA14:AA15" r="AA16" sId="1"/>
    <undo index="65535" exp="area" dr="Z14:Z15" r="Z16" sId="1"/>
    <undo index="65535" exp="area" dr="Y14:Y15" r="Y16" sId="1"/>
    <undo index="65535" exp="area" dr="X14:X15" r="X16" sId="1"/>
    <undo index="65535" exp="area" dr="W14:W15" r="W16" sId="1"/>
    <undo index="65535" exp="area" dr="V14:V15" r="V16" sId="1"/>
    <undo index="65535" exp="area" dr="U14:U15" r="U16" sId="1"/>
    <undo index="65535" exp="area" dr="T14:T15" r="T16" sId="1"/>
    <undo index="65535" exp="area" dr="S14:S15" r="S16" sId="1"/>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4">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S14+V14+Y14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6" sId="1" ref="A14:XFD14" action="deleteRow">
    <undo index="65535" exp="area" dr="AK14" r="AK15" sId="1"/>
    <undo index="65535" exp="area" dr="AJ14" r="AJ15" sId="1"/>
    <undo index="65535" exp="area" dr="AI14" r="AI15" sId="1"/>
    <undo index="65535" exp="area" dr="AH14" r="AH15" sId="1"/>
    <undo index="65535" exp="area" dr="AG14" r="AG15" sId="1"/>
    <undo index="65535" exp="area" dr="AF14" r="AF15" sId="1"/>
    <undo index="65535" exp="area" dr="AE14" r="AE15" sId="1"/>
    <undo index="65535" exp="area" dr="AD14" r="AD15" sId="1"/>
    <undo index="65535" exp="area" dr="AC14" r="AC15" sId="1"/>
    <undo index="65535" exp="area" dr="AB14" r="AB15" sId="1"/>
    <undo index="65535" exp="area" dr="AA14" r="AA15" sId="1"/>
    <undo index="65535" exp="area" dr="Z14" r="Z15" sId="1"/>
    <undo index="65535" exp="area" dr="Y14" r="Y15" sId="1"/>
    <undo index="65535" exp="area" dr="X14" r="X15" sId="1"/>
    <undo index="65535" exp="area" dr="W14" r="W15" sId="1"/>
    <undo index="65535" exp="area" dr="V14" r="V15" sId="1"/>
    <undo index="65535" exp="area" dr="U14" r="U15" sId="1"/>
    <undo index="65535" exp="area" dr="T14" r="T15" sId="1"/>
    <undo index="65535" exp="area" dr="S14" r="S15" sId="1"/>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4">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S14+V14+Y14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7" sId="1" ref="A14:XFD14" action="deleteRow">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4" t="inlineStr">
        <is>
          <t>TOTAL BOTOȘANI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4" start="0" length="0">
      <dxf>
        <font>
          <sz val="12"/>
          <color theme="1"/>
          <name val="Calibri"/>
          <family val="2"/>
          <charset val="238"/>
          <scheme val="minor"/>
        </font>
      </dxf>
    </rfmt>
  </rrc>
  <rrc rId="1328" sId="1" ref="A14:XFD14" action="deleteRow">
    <undo index="65535" exp="area" ref3D="1" dr="$H$1:$N$1048576" dn="Z_65B035E3_87FA_46C5_996E_864F2C8D0EBC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4" start="0" length="0">
      <dxf>
        <font>
          <sz val="12"/>
          <color theme="1"/>
          <name val="Calibri"/>
          <family val="2"/>
          <charset val="238"/>
          <scheme val="minor"/>
        </font>
      </dxf>
    </rfmt>
  </rrc>
  <rrc rId="1329" sId="1" ref="A15:XFD15" action="deleteRow">
    <undo index="65535" exp="area" ref3D="1" dr="$H$1:$N$1048576" dn="Z_65B035E3_87FA_46C5_996E_864F2C8D0EBC_.wvu.Cols" sId="1"/>
    <rfmt sheetId="1" xfDxf="1" sqref="A15:XFD15" start="0" length="0"/>
    <rcc rId="0" sId="1" dxf="1">
      <nc r="A1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S15+V15+Y15+AB15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1330" sId="1" ref="A15:XFD15" action="deleteRow">
    <undo index="65535" exp="area" dr="AK14:AK15" r="AK16" sId="1"/>
    <undo index="65535" exp="area" dr="AJ14:AJ15" r="AJ16" sId="1"/>
    <undo index="65535" exp="area" dr="AI14:AI15" r="AI16" sId="1"/>
    <undo index="65535" exp="area" dr="AH14:AH15" r="AH16" sId="1"/>
    <undo index="65535" exp="area" dr="AG14:AG15" r="AG16" sId="1"/>
    <undo index="65535" exp="area" dr="AF14:AF15" r="AF16" sId="1"/>
    <undo index="65535" exp="area" dr="AE14:AE15" r="AE16" sId="1"/>
    <undo index="65535" exp="area" dr="AD14:AD15" r="AD16" sId="1"/>
    <undo index="65535" exp="area" dr="AC14:AC15" r="AC16" sId="1"/>
    <undo index="65535" exp="area" dr="AB14:AB15" r="AB16" sId="1"/>
    <undo index="65535" exp="area" dr="AA14:AA15" r="AA16" sId="1"/>
    <undo index="65535" exp="area" dr="Z14:Z15" r="Z16" sId="1"/>
    <undo index="65535" exp="area" dr="Y14:Y15" r="Y16" sId="1"/>
    <undo index="65535" exp="area" dr="X14:X15" r="X16" sId="1"/>
    <undo index="65535" exp="area" dr="W14:W15" r="W16" sId="1"/>
    <undo index="65535" exp="area" dr="V14:V15" r="V16" sId="1"/>
    <undo index="65535" exp="area" dr="U14:U15" r="U16" sId="1"/>
    <undo index="65535" exp="area" dr="T14:T15" r="T16" sId="1"/>
    <undo index="65535" exp="area" dr="S14:S15" r="S16"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S15+V15+Y15+AB15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1331"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SUM(S14:S14)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SUM(T14:T14)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SUM(U14:U14)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SUM(V14:V14)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SUM(W14:W14)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SUM(X14:X14)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SUM(Y14:Y14)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SUM(Z14:Z14)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SUM(AA14:AA14)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SUM(AB14:AB14)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SUM(AC14:AC14)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SUM(AD14:AD14)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SUM(AE14:AE14)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SUM(AF14:AF14)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SUM(AG14:AG14)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f>SUM(AH14:AH14)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5">
        <f>SUM(AI14:AI14)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SUM(AJ14:AJ14)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SUM(AK14:AK14)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5" start="0" length="0">
      <dxf>
        <font>
          <sz val="12"/>
          <color theme="1"/>
          <name val="Calibri"/>
          <family val="2"/>
          <charset val="238"/>
          <scheme val="minor"/>
        </font>
      </dxf>
    </rfmt>
  </rrc>
  <rrc rId="1332"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1333" sId="1" ref="A17:XFD17" action="deleteRow">
    <undo index="65535" exp="area" ref3D="1" dr="$H$1:$N$1048576" dn="Z_65B035E3_87FA_46C5_996E_864F2C8D0EBC_.wvu.Cols" sId="1"/>
    <rfmt sheetId="1" xfDxf="1" sqref="A17:XFD17" start="0" length="0"/>
    <rcc rId="0" sId="1" dxf="1">
      <nc r="A17">
        <v>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1334" sId="1" ref="A17:XFD17" action="deleteRow">
    <undo index="65535" exp="area" dr="AJ15:AJ17" r="AJ18" sId="1"/>
    <undo index="65535" exp="area" dr="AI15:AI17" r="AI18" sId="1"/>
    <undo index="65535" exp="area" dr="AH15:AH17" r="AH18" sId="1"/>
    <undo index="65535" exp="area" dr="AG15:AG17" r="AG18" sId="1"/>
    <undo index="65535" exp="area" dr="AF15:AF17" r="AF18" sId="1"/>
    <undo index="65535" exp="area" dr="AE15:AE17" r="AE18" sId="1"/>
    <undo index="65535" exp="area" dr="AD15:AD17" r="AD18" sId="1"/>
    <undo index="65535" exp="area" dr="AC15:AC17" r="AC18" sId="1"/>
    <undo index="65535" exp="area" dr="AB15:AB17" r="AB18" sId="1"/>
    <undo index="65535" exp="area" dr="AA15:AA17" r="AA18" sId="1"/>
    <undo index="65535" exp="area" dr="Z15:Z17" r="Z18" sId="1"/>
    <undo index="65535" exp="area" dr="Y15:Y17" r="Y18" sId="1"/>
    <undo index="65535" exp="area" dr="X15:X17" r="X18" sId="1"/>
    <undo index="65535" exp="area" dr="W15:W17" r="W18" sId="1"/>
    <undo index="65535" exp="area" dr="V15:V17" r="V18" sId="1"/>
    <undo index="65535" exp="area" dr="U15:U17" r="U18" sId="1"/>
    <undo index="65535" exp="area" dr="T15:T17" r="T18" sId="1"/>
    <undo index="65535" exp="area" dr="S15:S17" r="S18" sId="1"/>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1335"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BRAȘOV</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7">
        <f>SUM(S15:S16)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7">
        <f>SUM(T15:T16)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7">
        <f>SUM(U15:U16)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7">
        <f>SUM(V15:V16)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7">
        <f>SUM(W15:W16)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7">
        <f>SUM(X15:X16)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7">
        <f>SUM(Y15:Y16)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7">
        <f>SUM(Z15:Z16)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7">
        <f>SUM(AA15:AA16)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7">
        <f>SUM(AB15:AB16)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7">
        <f>SUM(AC15:AC16)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7">
        <f>SUM(AD15:AD16)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7">
        <f>SUM(AE15:AE16)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7">
        <f>SUM(AF15:AF16)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7">
        <f>SUM(AG15:AG16)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7">
        <f>SUM(AH15:AH16)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7">
        <f>SUM(AI15:AI16)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7">
        <f>SUM(AJ15:AJ16)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17"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1336"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1337" sId="1" ref="A19:XFD19" action="deleteRow">
    <undo index="65535" exp="area" dr="AK17:AK19" r="AK20" sId="1"/>
    <undo index="65535" exp="area" dr="AJ17:AJ19" r="AJ20" sId="1"/>
    <undo index="65535" exp="area" dr="AI17:AI19" r="AI20" sId="1"/>
    <undo index="65535" exp="area" dr="AH17:AH19" r="AH20" sId="1"/>
    <undo index="65535" exp="area" dr="AG17:AG19" r="AG20" sId="1"/>
    <undo index="65535" exp="area" dr="AF17:AF19" r="AF20" sId="1"/>
    <undo index="65535" exp="area" dr="AE17:AE19" r="AE20" sId="1"/>
    <undo index="65535" exp="area" dr="AD17:AD19" r="AD20" sId="1"/>
    <undo index="65535" exp="area" dr="AC17:AC19" r="AC20" sId="1"/>
    <undo index="65535" exp="area" dr="AB17:AB19" r="AB20" sId="1"/>
    <undo index="65535" exp="area" dr="AA17:AA19" r="AA20" sId="1"/>
    <undo index="65535" exp="area" dr="Z17:Z19" r="Z20" sId="1"/>
    <undo index="65535" exp="area" dr="Y17:Y19" r="Y20" sId="1"/>
    <undo index="65535" exp="area" dr="X17:X19" r="X20" sId="1"/>
    <undo index="65535" exp="area" dr="W17:W19" r="W20" sId="1"/>
    <undo index="65535" exp="area" dr="V17:V19" r="V20" sId="1"/>
    <undo index="65535" exp="area" dr="U17:U19" r="U20" sId="1"/>
    <undo index="65535" exp="area" dr="T17:T19" r="T20" sId="1"/>
    <undo index="65535" exp="area" dr="S17:S19" r="S20"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38"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SUM(S17:S18)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SUM(T17:T18)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SUM(U17:U18)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SUM(V17:V18)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SUM(W17:W18)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SUM(X17:X18)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SUM(Y17:Y18)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SUM(Z17:Z18)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SUM(AA17:AA18)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SUM(AB17:AB18)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SUM(AC17:AC18)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SUM(AD17:AD18)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SUM(AE17:AE18)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SUM(AF17:AF18)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SUM(AG17:AG18)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SUM(AH17:AH18)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SUM(AI17:AI18)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SUM(AJ17:AJ18)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SUM(AK17:AK18)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1339" sId="1" ref="A19:XFD19" action="deleteRow">
    <undo index="65535" exp="area" ref3D="1" dr="$H$1:$N$1048576" dn="Z_65B035E3_87FA_46C5_996E_864F2C8D0EBC_.wvu.Cols" sId="1"/>
    <rfmt sheetId="1" xfDxf="1" sqref="A19:XFD19" start="0" length="0"/>
    <rcc rId="0" sId="1" dxf="1">
      <nc r="A1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0" sId="1" ref="A19:XFD19" action="deleteRow">
    <undo index="65535" exp="area" dr="AK19:AK21" r="AK22" sId="1"/>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rfmt sheetId="1" xfDxf="1" sqref="A19:XFD19" start="0" length="0"/>
    <rcc rId="0" sId="1" dxf="1">
      <nc r="A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1" sId="1" ref="A19:XFD19"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2" sId="1" ref="A19:XFD19" action="deleteRow">
    <undo index="65535" exp="area" dr="AK19" r="AK20" sId="1"/>
    <undo index="65535" exp="area" dr="AJ19" r="AJ20" sId="1"/>
    <undo index="65535" exp="area" dr="AI19" r="AI20" sId="1"/>
    <undo index="65535" exp="area" dr="AH19" r="AH20" sId="1"/>
    <undo index="65535" exp="area" dr="AG19" r="AG20" sId="1"/>
    <undo index="65535" exp="area" dr="AF19" r="AF20" sId="1"/>
    <undo index="65535" exp="area" dr="AE19" r="AE20" sId="1"/>
    <undo index="65535" exp="area" dr="AD19" r="AD20" sId="1"/>
    <undo index="65535" exp="area" dr="AC19" r="AC20" sId="1"/>
    <undo index="65535" exp="area" dr="AB19" r="AB20" sId="1"/>
    <undo index="65535" exp="area" dr="AA19" r="AA20" sId="1"/>
    <undo index="65535" exp="area" dr="Z19" r="Z20" sId="1"/>
    <undo index="65535" exp="area" dr="Y19" r="Y20" sId="1"/>
    <undo index="65535" exp="area" dr="X19" r="X20" sId="1"/>
    <undo index="65535" exp="area" dr="W19" r="W20" sId="1"/>
    <undo index="65535" exp="area" dr="V19" r="V20" sId="1"/>
    <undo index="65535" exp="area" dr="U19" r="U20" sId="1"/>
    <undo index="65535" exp="area" dr="T19" r="T20" sId="1"/>
    <undo index="65535" exp="area" dr="S19" r="S20"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3"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1344" sId="1" ref="A19:XFD19" action="deleteRow">
    <undo index="65535" exp="area" ref3D="1" dr="$H$1:$N$1048576" dn="Z_65B035E3_87FA_46C5_996E_864F2C8D0EBC_.wvu.Cols" sId="1"/>
    <rfmt sheetId="1" xfDxf="1" sqref="A19:XFD19" start="0" length="0"/>
    <rcc rId="0" sId="1" dxf="1">
      <nc r="A1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CĂLĂRAȘI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5" sId="1" ref="A19:XFD19" action="deleteRow">
    <undo index="65535" exp="area" dr="AK19:AK21" r="AK22" sId="1"/>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rfmt sheetId="1" xfDxf="1" sqref="A19:XFD19" start="0" length="0"/>
    <rcc rId="0" sId="1" dxf="1">
      <nc r="A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6" sId="1" ref="A19:XFD19"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7" sId="1" ref="A19:XFD19" action="deleteRow">
    <undo index="65535" exp="area" dr="AK19" r="AK20" sId="1"/>
    <undo index="65535" exp="area" dr="AJ19" r="AJ20" sId="1"/>
    <undo index="65535" exp="area" dr="AI19" r="AI20" sId="1"/>
    <undo index="65535" exp="area" dr="AH19" r="AH20" sId="1"/>
    <undo index="65535" exp="area" dr="AG19" r="AG20" sId="1"/>
    <undo index="65535" exp="area" dr="AF19" r="AF20" sId="1"/>
    <undo index="65535" exp="area" dr="AE19" r="AE20" sId="1"/>
    <undo index="65535" exp="area" dr="AD19" r="AD20" sId="1"/>
    <undo index="65535" exp="area" dr="AC19" r="AC20" sId="1"/>
    <undo index="65535" exp="area" dr="AB19" r="AB20" sId="1"/>
    <undo index="65535" exp="area" dr="AA19" r="AA20" sId="1"/>
    <undo index="65535" exp="area" dr="Z19" r="Z20" sId="1"/>
    <undo index="65535" exp="area" dr="Y19" r="Y20" sId="1"/>
    <undo index="65535" exp="area" dr="X19" r="X20" sId="1"/>
    <undo index="65535" exp="area" dr="W19" r="W20" sId="1"/>
    <undo index="65535" exp="area" dr="V19" r="V20" sId="1"/>
    <undo index="65535" exp="area" dr="U19" r="U20" sId="1"/>
    <undo index="65535" exp="area" dr="T19" r="T20" sId="1"/>
    <undo index="65535" exp="area" dr="S19" r="S20"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48"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1349"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1350" sId="1" ref="A20:XFD20" action="deleteRow">
    <undo index="65535" exp="area" ref3D="1" dr="$H$1:$N$1048576" dn="Z_65B035E3_87FA_46C5_996E_864F2C8D0EBC_.wvu.Cols" sId="1"/>
    <rfmt sheetId="1" xfDxf="1" sqref="A20:XFD20" start="0" length="0"/>
    <rcc rId="0" sId="1" dxf="1">
      <nc r="A2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0">
        <f>T20+U20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0">
        <f>W20+X20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0">
        <f>Z20+AA20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0">
        <f>AC20+AD20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0">
        <f>S20+V20+Y20+AB20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0">
        <f>AE20+AF20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1351" sId="1" ref="A20:XFD20"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0">
        <f>T20+U20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0">
        <f>W20+X20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0">
        <f>Z20+AA20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0">
        <f>AC20+AD20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0">
        <f>S20+V20+Y20+AB20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0">
        <f>AE20+AF20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1352" sId="1" ref="A20:XFD20" action="deleteRow">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0"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0">
        <f>SUM(S19:S19)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0">
        <f>SUM(T19:T19)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0">
        <f>SUM(U19:U19)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0">
        <f>SUM(V19:V19)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0">
        <f>SUM(W19:W19)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0">
        <f>SUM(X19:X19)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0">
        <f>SUM(Y19:Y19)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0">
        <f>SUM(Z19:Z19)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0">
        <f>SUM(AA19:AA19)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0">
        <f>SUM(AB19:AB19)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0">
        <f>SUM(AC19:AC19)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0">
        <f>SUM(AD19:AD19)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0">
        <f>SUM(AE19:AE19)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0">
        <f>SUM(AF19:AF19)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0">
        <f>SUM(AG19:AG19)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0">
        <f>SUM(AH19:AH19)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0">
        <f>SUM(AI19:AI19)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0">
        <f>SUM(AJ19:AJ19)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0">
        <f>SUM(AK19:AK19)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0" start="0" length="0">
      <dxf>
        <font>
          <sz val="12"/>
          <color theme="1"/>
          <name val="Calibri"/>
          <family val="2"/>
          <charset val="238"/>
          <scheme val="minor"/>
        </font>
      </dxf>
    </rfmt>
  </rrc>
  <rrc rId="1353" sId="1" ref="A20:XFD20" action="deleteRow">
    <undo index="65535" exp="area" ref3D="1" dr="$H$1:$N$1048576" dn="Z_65B035E3_87FA_46C5_996E_864F2C8D0EBC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0"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1354" sId="1" ref="A23:XFD23" action="deleteRow">
    <undo index="65535" exp="area" ref3D="1" dr="$H$1:$N$1048576" dn="Z_65B035E3_87FA_46C5_996E_864F2C8D0EBC_.wvu.Cols" sId="1"/>
    <rfmt sheetId="1" xfDxf="1" sqref="A23:XFD23" start="0" length="0"/>
    <rcc rId="0" sId="1" dxf="1">
      <nc r="A23">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1355" sId="1" ref="A23:XFD23" action="deleteRow">
    <undo index="65535" exp="area" ref3D="1" dr="$H$1:$N$1048576" dn="Z_65B035E3_87FA_46C5_996E_864F2C8D0EBC_.wvu.Cols" sId="1"/>
    <rfmt sheetId="1" xfDxf="1" sqref="A23:XFD23" start="0" length="0"/>
    <rfmt sheetId="1" sqref="A2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1356" sId="1" ref="A23:XFD23" action="deleteRow">
    <undo index="65535" exp="area" dr="AK20:AK23" r="AK24" sId="1"/>
    <undo index="65535" exp="area" dr="AJ20:AJ23" r="AJ24" sId="1"/>
    <undo index="65535" exp="area" dr="AI20:AI23" r="AI24" sId="1"/>
    <undo index="65535" exp="area" dr="AH20:AH23" r="AH24" sId="1"/>
    <undo index="65535" exp="area" dr="AG20:AG23" r="AG24" sId="1"/>
    <undo index="65535" exp="area" dr="AF20:AF23" r="AF24" sId="1"/>
    <undo index="65535" exp="area" dr="AE20:AE23" r="AE24" sId="1"/>
    <undo index="65535" exp="area" dr="AD20:AD23" r="AD24" sId="1"/>
    <undo index="65535" exp="area" dr="AC20:AC23" r="AC24" sId="1"/>
    <undo index="65535" exp="area" dr="AB20:AB23" r="AB24" sId="1"/>
    <undo index="65535" exp="area" dr="AA20:AA23" r="AA24" sId="1"/>
    <undo index="65535" exp="area" dr="Z20:Z23" r="Z24" sId="1"/>
    <undo index="65535" exp="area" dr="Y20:Y23" r="Y24" sId="1"/>
    <undo index="65535" exp="area" dr="X20:X23" r="X24" sId="1"/>
    <undo index="65535" exp="area" dr="W20:W23" r="W24" sId="1"/>
    <undo index="65535" exp="area" dr="V20:V23" r="V24" sId="1"/>
    <undo index="65535" exp="area" dr="U20:U23" r="U24" sId="1"/>
    <undo index="65535" exp="area" dr="T20:T23" r="T24" sId="1"/>
    <undo index="65535" exp="area" dr="S20:S23" r="S24" sId="1"/>
    <undo index="65535" exp="area" ref3D="1" dr="$H$1:$N$1048576" dn="Z_65B035E3_87FA_46C5_996E_864F2C8D0EBC_.wvu.Cols" sId="1"/>
    <rfmt sheetId="1" xfDxf="1" sqref="A23:XFD23" start="0" length="0"/>
    <rfmt sheetId="1" sqref="A2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1357"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3">
        <f>SUM(S20:S22)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3">
        <f>SUM(T20:T22)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3">
        <f>SUM(U20:U22)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3">
        <f>SUM(V20:V22)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3">
        <f>SUM(W20:W22)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3">
        <f>SUM(X20:X22)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3">
        <f>SUM(Y20:Y22)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3">
        <f>SUM(Z20:Z22)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3">
        <f>SUM(AA20:AA22)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3">
        <f>SUM(AB20:AB22)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3">
        <f>SUM(AC20:AC22)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3">
        <f>SUM(AD20:AD22)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3">
        <f>SUM(AE20:AE22)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3">
        <f>SUM(AF20:AF22)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3">
        <f>SUM(AG20:AG22)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3">
        <f>SUM(AH20:AH22)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3">
        <f>SUM(AI20:AI22)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3">
        <f>SUM(AJ20:AJ22)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3">
        <f>SUM(AK20:AK22)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3" start="0" length="0">
      <dxf>
        <font>
          <sz val="12"/>
          <color theme="1"/>
          <name val="Calibri"/>
          <family val="2"/>
          <charset val="238"/>
          <scheme val="minor"/>
        </font>
      </dxf>
    </rfmt>
  </rrc>
  <rrc rId="1358"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3"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1359"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0" sId="1" ref="A24:XFD24" action="deleteRow">
    <undo index="65535" exp="area" dr="AK23:AK24" r="AK25" sId="1"/>
    <undo index="65535" exp="area" dr="AJ23:AJ24" r="AJ25" sId="1"/>
    <undo index="65535" exp="area" dr="AI23:AI24" r="AI25" sId="1"/>
    <undo index="65535" exp="area" dr="AH23:AH24" r="AH25" sId="1"/>
    <undo index="65535" exp="area" dr="AG23:AG24" r="AG25" sId="1"/>
    <undo index="65535" exp="area" dr="AF23:AF24" r="AF25" sId="1"/>
    <undo index="65535" exp="area" dr="AE23:AE24" r="AE25" sId="1"/>
    <undo index="65535" exp="area" dr="AD23:AD24" r="AD25" sId="1"/>
    <undo index="65535" exp="area" dr="AC23:AC24" r="AC25" sId="1"/>
    <undo index="65535" exp="area" dr="AB23:AB24" r="AB25" sId="1"/>
    <undo index="65535" exp="area" dr="AA23:AA24" r="AA25" sId="1"/>
    <undo index="65535" exp="area" dr="Z23:Z24" r="Z25" sId="1"/>
    <undo index="65535" exp="area" dr="Y23:Y24" r="Y25" sId="1"/>
    <undo index="65535" exp="area" dr="X23:X24" r="X25" sId="1"/>
    <undo index="65535" exp="area" dr="W23:W24" r="W25" sId="1"/>
    <undo index="65535" exp="area" dr="V23:V24" r="V25" sId="1"/>
    <undo index="65535" exp="area" dr="U23:U24" r="U25" sId="1"/>
    <undo index="65535" exp="area" dr="T23:T24" r="T25" sId="1"/>
    <undo index="65535" exp="area" dr="S23:S24" r="S25" sId="1"/>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1"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SUM(S23:S23)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SUM(T23:T23)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SUM(U23:U23)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SUM(V23:V23)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SUM(W23:W23)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SUM(X23:X23)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SUM(Y23:Y23)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SUM(Z23:Z23)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SUM(AA23:AA23)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SUM(AB23:AB23)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SUM(AC23:AC23)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SUM(AD23:AD23)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SUM(AE23:AE23)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SUM(AF23:AF23)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SUM(AG23:AG23)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SUM(AH23:AH23)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SUM(AI23:AI23)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SUM(AJ23:AJ23)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SUM(AK23:AK23)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4" start="0" length="0">
      <dxf>
        <font>
          <sz val="12"/>
          <color theme="1"/>
          <name val="Calibri"/>
          <family val="2"/>
          <charset val="238"/>
          <scheme val="minor"/>
        </font>
      </dxf>
    </rfmt>
  </rrc>
  <rrc rId="1362"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3" sId="1" ref="A24:XFD24" action="deleteRow">
    <undo index="65535" exp="area" dr="AK24:AK26" r="AK27" sId="1"/>
    <undo index="65535" exp="area" dr="AJ24:AJ26" r="AJ27" sId="1"/>
    <undo index="65535" exp="area" dr="AI24:AI26" r="AI27" sId="1"/>
    <undo index="65535" exp="area" dr="AH24:AH26" r="AH27" sId="1"/>
    <undo index="65535" exp="area" dr="AG24:AG26" r="AG27" sId="1"/>
    <undo index="65535" exp="area" dr="AF24:AF26" r="AF27" sId="1"/>
    <undo index="65535" exp="area" dr="AE24:AE26" r="AE27" sId="1"/>
    <undo index="65535" exp="area" dr="AD24:AD26" r="AD27" sId="1"/>
    <undo index="65535" exp="area" dr="AC24:AC26" r="AC27" sId="1"/>
    <undo index="65535" exp="area" dr="AB24:AB26" r="AB27" sId="1"/>
    <undo index="65535" exp="area" dr="AA24:AA26" r="AA27" sId="1"/>
    <undo index="65535" exp="area" dr="Z24:Z26" r="Z27" sId="1"/>
    <undo index="65535" exp="area" dr="Y24:Y26" r="Y27" sId="1"/>
    <undo index="65535" exp="area" dr="X24:X26" r="X27" sId="1"/>
    <undo index="65535" exp="area" dr="W24:W26" r="W27" sId="1"/>
    <undo index="65535" exp="area" dr="V24:V26" r="V27" sId="1"/>
    <undo index="65535" exp="area" dr="U24:U26" r="U27" sId="1"/>
    <undo index="65535" exp="area" dr="T24:T26" r="T27" sId="1"/>
    <undo index="65535" exp="area" dr="S24:S26" r="S27" sId="1"/>
    <undo index="65535" exp="area" ref3D="1" dr="$H$1:$N$1048576" dn="Z_65B035E3_87FA_46C5_996E_864F2C8D0EBC_.wvu.Cols" sId="1"/>
    <rfmt sheetId="1" xfDxf="1" sqref="A24:XFD24" start="0" length="0"/>
    <rcc rId="0" sId="1" dxf="1">
      <nc r="A2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4" sId="1" ref="A24:XFD24"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rfmt sheetId="1" xfDxf="1" sqref="A24:XFD24" start="0" length="0"/>
    <rcc rId="0" sId="1" dxf="1">
      <nc r="A2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5" sId="1" ref="A24:XFD24" action="deleteRow">
    <undo index="65535" exp="area" dr="AK24" r="AK25" sId="1"/>
    <undo index="65535" exp="area" dr="AJ24" r="AJ25" sId="1"/>
    <undo index="65535" exp="area" dr="AI24" r="AI25" sId="1"/>
    <undo index="65535" exp="area" dr="AH24" r="AH25" sId="1"/>
    <undo index="65535" exp="area" dr="AG24" r="AG25" sId="1"/>
    <undo index="65535" exp="area" dr="AF24" r="AF25" sId="1"/>
    <undo index="65535" exp="area" dr="AE24" r="AE25" sId="1"/>
    <undo index="65535" exp="area" dr="AD24" r="AD25" sId="1"/>
    <undo index="65535" exp="area" dr="AC24" r="AC25" sId="1"/>
    <undo index="65535" exp="area" dr="AB24" r="AB25" sId="1"/>
    <undo index="65535" exp="area" dr="AA24" r="AA25" sId="1"/>
    <undo index="65535" exp="area" dr="Z24" r="Z25" sId="1"/>
    <undo index="65535" exp="area" dr="Y24" r="Y25" sId="1"/>
    <undo index="65535" exp="area" dr="X24" r="X25" sId="1"/>
    <undo index="65535" exp="area" dr="W24" r="W25" sId="1"/>
    <undo index="65535" exp="area" dr="V24" r="V25" sId="1"/>
    <undo index="65535" exp="area" dr="U24" r="U25" sId="1"/>
    <undo index="65535" exp="area" dr="T24" r="T25" sId="1"/>
    <undo index="65535" exp="area" dr="S24" r="S25" sId="1"/>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6"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4"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4" start="0" length="0">
      <dxf>
        <font>
          <sz val="12"/>
          <color theme="1"/>
          <name val="Calibri"/>
          <family val="2"/>
          <charset val="238"/>
          <scheme val="minor"/>
        </font>
      </dxf>
    </rfmt>
  </rrc>
  <rrc rId="1367"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1368" sId="1" ref="A25:XFD25" action="deleteRow">
    <undo index="65535" exp="area" ref3D="1" dr="$H$1:$N$1048576" dn="Z_65B035E3_87FA_46C5_996E_864F2C8D0EBC_.wvu.Cols" sId="1"/>
    <rfmt sheetId="1" xfDxf="1" sqref="A25:XFD25" start="0" length="0"/>
    <rcc rId="0" sId="1" dxf="1">
      <nc r="A2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1369" sId="1" ref="A25:XFD25"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1370"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5"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SUM(S24:S24)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SUM(T24:T24)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SUM(U24:U24)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SUM(V24:V24)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SUM(W24:W24)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SUM(X24:X24)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SUM(Y24:Y24)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SUM(Z24:Z24)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SUM(AA24:AA24)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SUM(AB24:AB24)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SUM(AC24:AC24)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SUM(AD24:AD24)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SUM(AE24:AE24)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SUM(AF24:AF24)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SUM(AG24:AG24)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5">
        <f>SUM(AH24:AH24)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5">
        <f>SUM(AI24:AI24)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SUM(AJ24:AJ24)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SUM(AK24:AK24)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5" start="0" length="0">
      <dxf>
        <font>
          <sz val="12"/>
          <color theme="1"/>
          <name val="Calibri"/>
          <family val="2"/>
          <charset val="238"/>
          <scheme val="minor"/>
        </font>
      </dxf>
    </rfmt>
  </rrc>
  <rrc rId="1371"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1372" sId="1" ref="A26:XFD26" action="deleteRow">
    <undo index="65535" exp="area" ref3D="1" dr="$H$1:$N$1048576" dn="Z_65B035E3_87FA_46C5_996E_864F2C8D0EBC_.wvu.Cols" sId="1"/>
    <rfmt sheetId="1" xfDxf="1" sqref="A26:XFD26" start="0" length="0"/>
    <rcc rId="0" sId="1" dxf="1">
      <nc r="A2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1373" sId="1" ref="A26:XFD26" action="deleteRow">
    <undo index="65535" exp="area" dr="AK25:AK26" r="AK27" sId="1"/>
    <undo index="65535" exp="area" dr="AJ25:AJ26" r="AJ27" sId="1"/>
    <undo index="65535" exp="area" dr="AI25:AI26" r="AI27" sId="1"/>
    <undo index="65535" exp="area" dr="AH25:AH26" r="AH27" sId="1"/>
    <undo index="65535" exp="area" dr="AG25:AG26" r="AG27" sId="1"/>
    <undo index="65535" exp="area" dr="AF25:AF26" r="AF27" sId="1"/>
    <undo index="65535" exp="area" dr="AE25:AE26" r="AE27" sId="1"/>
    <undo index="65535" exp="area" dr="AD25:AD26" r="AD27" sId="1"/>
    <undo index="65535" exp="area" dr="AC25:AC26" r="AC27" sId="1"/>
    <undo index="65535" exp="area" dr="AB25:AB26" r="AB27" sId="1"/>
    <undo index="65535" exp="area" dr="AA25:AA26" r="AA27" sId="1"/>
    <undo index="65535" exp="area" dr="Z25:Z26" r="Z27" sId="1"/>
    <undo index="65535" exp="area" dr="Y25:Y26" r="Y27" sId="1"/>
    <undo index="65535" exp="area" dr="X25:X26" r="X27" sId="1"/>
    <undo index="65535" exp="area" dr="W25:W26" r="W27" sId="1"/>
    <undo index="65535" exp="area" dr="V25:V26" r="V27" sId="1"/>
    <undo index="65535" exp="area" dr="U25:U26" r="U27" sId="1"/>
    <undo index="65535" exp="area" dr="T25:T26" r="T27" sId="1"/>
    <undo index="65535" exp="area" dr="S25:S26" r="S27" sId="1"/>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1374" sId="1" ref="A26:XFD26" action="deleteRow">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6"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6">
        <f>SUM(S25:S25)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6">
        <f>SUM(T25:T25)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6">
        <f>SUM(U25:U25)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6">
        <f>SUM(V25:V25)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6">
        <f>SUM(W25:W25)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6">
        <f>SUM(X25:X25)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6">
        <f>SUM(Y25:Y25)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6">
        <f>SUM(Z25:Z25)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6">
        <f>SUM(AA25:AA25)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6">
        <f>SUM(AB25:AB25)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6">
        <f>SUM(AC25:AC25)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6">
        <f>SUM(AD25:AD25)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6">
        <f>SUM(AE25:AE25)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6">
        <f>SUM(AF25:AF25)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6">
        <f>SUM(AG25:AG25)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6">
        <f>SUM(AH25:AH25)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6">
        <f>SUM(AI25:AI25)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6">
        <f>SUM(AJ25:AJ25)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6">
        <f>SUM(AK25:AK25)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6" start="0" length="0">
      <dxf>
        <font>
          <sz val="12"/>
          <color theme="1"/>
          <name val="Calibri"/>
          <family val="2"/>
          <charset val="238"/>
          <scheme val="minor"/>
        </font>
      </dxf>
    </rfmt>
  </rrc>
  <rrc rId="1375" sId="1" ref="A26:XFD26" action="deleteRow">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6"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1376"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1377" sId="1" ref="A27:XFD27" action="deleteRow">
    <undo index="65535" exp="area" dr="AK26:AK27" r="AK28" sId="1"/>
    <undo index="65535" exp="area" dr="AJ26:AJ27" r="AJ28" sId="1"/>
    <undo index="65535" exp="area" dr="AI26:AI27" r="AI28" sId="1"/>
    <undo index="65535" exp="area" dr="AH26:AH27" r="AH28" sId="1"/>
    <undo index="65535" exp="area" dr="AG26:AG27" r="AG28" sId="1"/>
    <undo index="65535" exp="area" dr="AF26:AF27" r="AF28" sId="1"/>
    <undo index="65535" exp="area" dr="AE26:AE27" r="AE28" sId="1"/>
    <undo index="65535" exp="area" dr="AD26:AD27" r="AD28" sId="1"/>
    <undo index="65535" exp="area" dr="AC26:AC27" r="AC28" sId="1"/>
    <undo index="65535" exp="area" dr="AB26:AB27" r="AB28" sId="1"/>
    <undo index="65535" exp="area" dr="AA26:AA27" r="AA28" sId="1"/>
    <undo index="65535" exp="area" dr="Z26:Z27" r="Z28" sId="1"/>
    <undo index="65535" exp="area" dr="Y26:Y27" r="Y28" sId="1"/>
    <undo index="65535" exp="area" dr="X26:X27" r="X28" sId="1"/>
    <undo index="65535" exp="area" dr="W26:W27" r="W28" sId="1"/>
    <undo index="65535" exp="area" dr="V26:V27" r="V28" sId="1"/>
    <undo index="65535" exp="area" dr="U26:U27" r="U28" sId="1"/>
    <undo index="65535" exp="area" dr="T26:T27" r="T28" sId="1"/>
    <undo index="65535" exp="area" dr="S26:S27" r="S28" sId="1"/>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1378"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7"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7">
        <f>SUM(S26:S26)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7">
        <f>SUM(T26:T26)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7">
        <f>SUM(U26:U26)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7">
        <f>SUM(V26:V26)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7">
        <f>SUM(W26:W26)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7">
        <f>SUM(X26:X26)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7">
        <f>SUM(Y26:Y26)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7">
        <f>SUM(Z26:Z26)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7">
        <f>SUM(AA26:AA26)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7">
        <f>SUM(AB26:AB26)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7">
        <f>SUM(AC26:AC26)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7">
        <f>SUM(AD26:AD26)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7">
        <f>SUM(AE26:AE26)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7">
        <f>SUM(AF26:AF26)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7">
        <f>SUM(AG26:AG26)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7">
        <f>SUM(AH26:AH26)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7">
        <f>SUM(AI26:AI26)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7">
        <f>SUM(AJ26:AJ26)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7">
        <f>SUM(AK26:AK26)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7" start="0" length="0">
      <dxf>
        <font>
          <sz val="12"/>
          <color theme="1"/>
          <name val="Calibri"/>
          <family val="2"/>
          <charset val="238"/>
          <scheme val="minor"/>
        </font>
      </dxf>
    </rfmt>
  </rrc>
  <rrc rId="1379"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7"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1380" sId="1" ref="A28:XFD28" action="deleteRow">
    <undo index="65535" exp="area" ref3D="1" dr="$H$1:$N$1048576" dn="Z_65B035E3_87FA_46C5_996E_864F2C8D0EBC_.wvu.Cols" sId="1"/>
    <rfmt sheetId="1" xfDxf="1" sqref="A28:XFD28" start="0" length="0"/>
    <rcc rId="0" sId="1" dxf="1">
      <nc r="A2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1381" sId="1" ref="A28:XFD28" action="deleteRow">
    <undo index="65535" exp="area" dr="AK27:AK28" r="AK29" sId="1"/>
    <undo index="65535" exp="area" dr="AJ27:AJ28" r="AJ29" sId="1"/>
    <undo index="65535" exp="area" dr="AI27:AI28" r="AI29" sId="1"/>
    <undo index="65535" exp="area" dr="AH27:AH28" r="AH29" sId="1"/>
    <undo index="65535" exp="area" dr="AG27:AG28" r="AG29" sId="1"/>
    <undo index="65535" exp="area" dr="AF27:AF28" r="AF29" sId="1"/>
    <undo index="65535" exp="area" dr="AE27:AE28" r="AE29" sId="1"/>
    <undo index="65535" exp="area" dr="AD27:AD28" r="AD29" sId="1"/>
    <undo index="65535" exp="area" dr="AC27:AC28" r="AC29" sId="1"/>
    <undo index="65535" exp="area" dr="AB27:AB28" r="AB29" sId="1"/>
    <undo index="65535" exp="area" dr="AA27:AA28" r="AA29" sId="1"/>
    <undo index="65535" exp="area" dr="Z27:Z28" r="Z29" sId="1"/>
    <undo index="65535" exp="area" dr="Y27:Y28" r="Y29" sId="1"/>
    <undo index="65535" exp="area" dr="X27:X28" r="X29" sId="1"/>
    <undo index="65535" exp="area" dr="W27:W28" r="W29" sId="1"/>
    <undo index="65535" exp="area" dr="V27:V28" r="V29" sId="1"/>
    <undo index="65535" exp="area" dr="U27:U28" r="U29" sId="1"/>
    <undo index="65535" exp="area" dr="T27:T28" r="T29" sId="1"/>
    <undo index="65535" exp="area" dr="S27:S28" r="S29" sId="1"/>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1382"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28"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8">
        <f>SUM(S27:S27)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8">
        <f>SUM(T27:T27)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8">
        <f>SUM(U27:U27)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8">
        <f>SUM(V27:V27)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8">
        <f>SUM(W27:W27)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8">
        <f>SUM(X27:X27)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8">
        <f>SUM(Y27:Y27)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8">
        <f>SUM(Z27:Z27)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8">
        <f>SUM(AA27:AA27)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8">
        <f>SUM(AB27:AB27)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8">
        <f>SUM(AC27:AC27)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8">
        <f>SUM(AD27:AD27)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8">
        <f>SUM(AE27:AE27)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8">
        <f>SUM(AF27:AF27)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8">
        <f>SUM(AG27:AG27)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8">
        <f>SUM(AH27:AH27)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8">
        <f>SUM(AI27:AI27)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8">
        <f>SUM(AJ27:AJ27)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8">
        <f>SUM(AK27:AK27)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8" start="0" length="0">
      <dxf>
        <font>
          <sz val="12"/>
          <color theme="1"/>
          <name val="Calibri"/>
          <family val="2"/>
          <charset val="238"/>
          <scheme val="minor"/>
        </font>
      </dxf>
    </rfmt>
  </rrc>
  <rrc rId="1383"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8"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2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1384"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0" start="0" length="0">
      <dxf>
        <font>
          <sz val="12"/>
          <color theme="1"/>
          <name val="Calibri"/>
          <family val="2"/>
          <charset val="238"/>
          <scheme val="minor"/>
        </font>
      </dxf>
    </rfmt>
  </rrc>
  <rrc rId="1385" sId="1" ref="A30:XFD30" action="deleteRow">
    <undo index="65535" exp="area" dr="AK28:AK30" r="AK31" sId="1"/>
    <undo index="65535" exp="area" dr="AJ28:AJ30" r="AJ31" sId="1"/>
    <undo index="65535" exp="area" dr="AI28:AI30" r="AI31" sId="1"/>
    <undo index="65535" exp="area" dr="AH28:AH30" r="AH31" sId="1"/>
    <undo index="65535" exp="area" dr="AG28:AG30" r="AG31" sId="1"/>
    <undo index="65535" exp="area" dr="AF28:AF30" r="AF31" sId="1"/>
    <undo index="65535" exp="area" dr="AE28:AE30" r="AE31" sId="1"/>
    <undo index="65535" exp="area" dr="AD28:AD30" r="AD31" sId="1"/>
    <undo index="65535" exp="area" dr="AC28:AC30" r="AC31" sId="1"/>
    <undo index="65535" exp="area" dr="AB28:AB30" r="AB31" sId="1"/>
    <undo index="65535" exp="area" dr="AA28:AA30" r="AA31" sId="1"/>
    <undo index="65535" exp="area" dr="Z28:Z30" r="Z31" sId="1"/>
    <undo index="65535" exp="area" dr="Y28:Y30" r="Y31" sId="1"/>
    <undo index="65535" exp="area" dr="X28:X30" r="X31" sId="1"/>
    <undo index="65535" exp="area" dr="W28:W30" r="W31" sId="1"/>
    <undo index="65535" exp="area" dr="V28:V30" r="V31" sId="1"/>
    <undo index="65535" exp="area" dr="U28:U30" r="U31" sId="1"/>
    <undo index="65535" exp="area" dr="T28:T30" r="T31" sId="1"/>
    <undo index="65535" exp="area" dr="S28:S30" r="S31" sId="1"/>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0" start="0" length="0">
      <dxf>
        <font>
          <sz val="12"/>
          <color theme="1"/>
          <name val="Calibri"/>
          <family val="2"/>
          <charset val="238"/>
          <scheme val="minor"/>
        </font>
      </dxf>
    </rfmt>
  </rrc>
  <rrc rId="1386"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0"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0">
        <f>SUM(S28:S29)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0">
        <f>SUM(T28:T29)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0">
        <f>SUM(U28:U29)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0">
        <f>SUM(V28:V29)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0">
        <f>SUM(W28:W29)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0">
        <f>SUM(X28:X29)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0">
        <f>SUM(Y28:Y29)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0">
        <f>SUM(Z28:Z29)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0">
        <f>SUM(AA28:AA29)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0">
        <f>SUM(AB28:AB29)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0">
        <f>SUM(AC28:AC29)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0">
        <f>SUM(AD28:AD29)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0">
        <f>SUM(AE28:AE29)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0">
        <f>SUM(AF28:AF29)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0">
        <f>SUM(AG28:AG29)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0">
        <f>SUM(AH28:AH29)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0">
        <f>SUM(AI28:AI29)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0">
        <f>SUM(AJ28:AJ29)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0">
        <f>SUM(AK28:AK29)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0" start="0" length="0">
      <dxf>
        <font>
          <sz val="12"/>
          <color theme="1"/>
          <name val="Calibri"/>
          <family val="2"/>
          <charset val="238"/>
          <scheme val="minor"/>
        </font>
      </dxf>
    </rfmt>
  </rrc>
  <rrc rId="1387"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0"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0" start="0" length="0">
      <dxf>
        <font>
          <sz val="12"/>
          <color theme="1"/>
          <name val="Calibri"/>
          <family val="2"/>
          <charset val="238"/>
          <scheme val="minor"/>
        </font>
      </dxf>
    </rfmt>
  </rrc>
  <rrc rId="1388" sId="1" ref="A31:XFD31" action="deleteRow">
    <undo index="65535" exp="area" ref3D="1" dr="$H$1:$N$1048576" dn="Z_65B035E3_87FA_46C5_996E_864F2C8D0EBC_.wvu.Cols" sId="1"/>
    <rfmt sheetId="1" xfDxf="1" sqref="A31:XFD31" start="0" length="0"/>
    <rcc rId="0" sId="1" dxf="1">
      <nc r="A3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1389" sId="1" ref="A31:XFD31" action="deleteRow">
    <undo index="65535" exp="area" dr="AK30:AK31" r="AK32" sId="1"/>
    <undo index="65535" exp="area" dr="AJ30:AJ31" r="AJ32" sId="1"/>
    <undo index="65535" exp="area" dr="AI30:AI31" r="AI32" sId="1"/>
    <undo index="65535" exp="area" dr="AH30:AH31" r="AH32" sId="1"/>
    <undo index="65535" exp="area" dr="AG30:AG31" r="AG32" sId="1"/>
    <undo index="65535" exp="area" dr="AF30:AF31" r="AF32" sId="1"/>
    <undo index="65535" exp="area" dr="AE30:AE31" r="AE32" sId="1"/>
    <undo index="65535" exp="area" dr="AD30:AD31" r="AD32" sId="1"/>
    <undo index="65535" exp="area" dr="AC30:AC31" r="AC32" sId="1"/>
    <undo index="65535" exp="area" dr="AB30:AB31" r="AB32" sId="1"/>
    <undo index="65535" exp="area" dr="AA30:AA31" r="AA32" sId="1"/>
    <undo index="65535" exp="area" dr="Z30:Z31" r="Z32" sId="1"/>
    <undo index="65535" exp="area" dr="Y30:Y31" r="Y32" sId="1"/>
    <undo index="65535" exp="area" dr="X30:X31" r="X32" sId="1"/>
    <undo index="65535" exp="area" dr="W30:W31" r="W32" sId="1"/>
    <undo index="65535" exp="area" dr="V30:V31" r="V32" sId="1"/>
    <undo index="65535" exp="area" dr="U30:U31" r="U32" sId="1"/>
    <undo index="65535" exp="area" dr="T30:T31" r="T32" sId="1"/>
    <undo index="65535" exp="area" dr="S30:S31" r="S32" sId="1"/>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1390"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1"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1">
        <f>SUM(S30:S30)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1">
        <f>SUM(T30:T30)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1">
        <f>SUM(U30:U30)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1">
        <f>SUM(V30:V30)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1">
        <f>SUM(W30:W30)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1">
        <f>SUM(X30:X30)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1">
        <f>SUM(Y30:Y30)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1">
        <f>SUM(Z30:Z30)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1">
        <f>SUM(AA30:AA30)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1">
        <f>SUM(AB30:AB30)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1">
        <f>SUM(AC30:AC30)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1">
        <f>SUM(AD30:AD30)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1">
        <f>SUM(AE30:AE30)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1">
        <f>SUM(AF30:AF30)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1">
        <f>SUM(AG30:AG30)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1">
        <f>SUM(AH30:AH30)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1">
        <f>SUM(AI30:AI30)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1">
        <f>SUM(AJ30:AJ30)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1">
        <f>SUM(AK30:AK30)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1" start="0" length="0">
      <dxf>
        <font>
          <sz val="12"/>
          <color theme="1"/>
          <name val="Calibri"/>
          <family val="2"/>
          <charset val="238"/>
          <scheme val="minor"/>
        </font>
      </dxf>
    </rfmt>
  </rrc>
  <rrc rId="1391"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1"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cc rId="1392" sId="1">
    <nc r="B31">
      <v>120617</v>
    </nc>
  </rcc>
  <rrc rId="1393" sId="1" ref="A32:XFD32" action="deleteRow">
    <undo index="65535" exp="area" ref3D="1" dr="$H$1:$N$1048576" dn="Z_65B035E3_87FA_46C5_996E_864F2C8D0EBC_.wvu.Cols" sId="1"/>
    <rfmt sheetId="1" xfDxf="1" sqref="A32:XFD32" start="0" length="0"/>
    <rcc rId="0" sId="1" dxf="1">
      <nc r="A3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2">
        <f>T32+U32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2">
        <f>W32+X32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2">
        <f>Z32+AA32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2">
        <f>AC32+AD32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2">
        <f>S32+V32+Y32+AB32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2">
        <f>AE32+AF32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2" start="0" length="0">
      <dxf>
        <font>
          <sz val="12"/>
          <color theme="1"/>
          <name val="Calibri"/>
          <family val="2"/>
          <charset val="238"/>
          <scheme val="minor"/>
        </font>
      </dxf>
    </rfmt>
  </rrc>
  <rrc rId="1394" sId="1" ref="A32:XFD32" action="deleteRow">
    <undo index="65535" exp="area" dr="AK31:AK32" r="AK33" sId="1"/>
    <undo index="65535" exp="area" dr="AJ31:AJ32" r="AJ33" sId="1"/>
    <undo index="65535" exp="area" dr="AI31:AI32" r="AI33" sId="1"/>
    <undo index="65535" exp="area" dr="AH31:AH32" r="AH33" sId="1"/>
    <undo index="65535" exp="area" dr="AG31:AG32" r="AG33" sId="1"/>
    <undo index="65535" exp="area" dr="AF31:AF32" r="AF33" sId="1"/>
    <undo index="65535" exp="area" dr="AE31:AE32" r="AE33" sId="1"/>
    <undo index="65535" exp="area" dr="AD31:AD32" r="AD33" sId="1"/>
    <undo index="65535" exp="area" dr="AC31:AC32" r="AC33" sId="1"/>
    <undo index="65535" exp="area" dr="AB31:AB32" r="AB33" sId="1"/>
    <undo index="65535" exp="area" dr="AA31:AA32" r="AA33" sId="1"/>
    <undo index="65535" exp="area" dr="Z31:Z32" r="Z33" sId="1"/>
    <undo index="65535" exp="area" dr="Y31:Y32" r="Y33" sId="1"/>
    <undo index="65535" exp="area" dr="X31:X32" r="X33" sId="1"/>
    <undo index="65535" exp="area" dr="W31:W32" r="W33" sId="1"/>
    <undo index="65535" exp="area" dr="V31:V32" r="V33" sId="1"/>
    <undo index="65535" exp="area" dr="U31:U32" r="U33" sId="1"/>
    <undo index="65535" exp="area" dr="T31:T32" r="T33" sId="1"/>
    <undo index="65535" exp="area" dr="S31:S32" r="S33" sId="1"/>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2">
        <f>T32+U32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2">
        <f>W32+X32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2">
        <f>Z32+AA32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2">
        <f>AC32+AD32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2">
        <f>S32+V32+Y32+AB32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2">
        <f>AE32+AF32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2" start="0" length="0">
      <dxf>
        <font>
          <sz val="12"/>
          <color theme="1"/>
          <name val="Calibri"/>
          <family val="2"/>
          <charset val="238"/>
          <scheme val="minor"/>
        </font>
      </dxf>
    </rfmt>
  </rrc>
  <rrc rId="1395"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2"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2">
        <f>SUM(S31:S31)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2">
        <f>SUM(T31:T31)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2">
        <f>SUM(U31:U31)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2">
        <f>SUM(V31:V31)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2">
        <f>SUM(W31:W31)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2">
        <f>SUM(X31:X31)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2">
        <f>SUM(Y31:Y31)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2">
        <f>SUM(Z31:Z31)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2">
        <f>SUM(AA31:AA31)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2">
        <f>SUM(AB31:AB31)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2">
        <f>SUM(AC31:AC31)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2">
        <f>SUM(AD31:AD31)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2">
        <f>SUM(AE31:AE31)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2">
        <f>SUM(AF31:AF31)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2">
        <f>SUM(AG31:AG31)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2">
        <f>SUM(AH31:AH31)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2">
        <f>SUM(AI31:AI31)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2">
        <f>SUM(AJ31:AJ31)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2">
        <f>SUM(AK31:AK31)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2" start="0" length="0">
      <dxf>
        <font>
          <sz val="12"/>
          <color theme="1"/>
          <name val="Calibri"/>
          <family val="2"/>
          <charset val="238"/>
          <scheme val="minor"/>
        </font>
      </dxf>
    </rfmt>
  </rrc>
  <rrc rId="1396"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2"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2" start="0" length="0">
      <dxf>
        <font>
          <sz val="12"/>
          <color theme="1"/>
          <name val="Calibri"/>
          <family val="2"/>
          <charset val="238"/>
          <scheme val="minor"/>
        </font>
      </dxf>
    </rfmt>
  </rrc>
  <rrc rId="1397" sId="1" ref="A34:XFD34" action="deleteRow">
    <undo index="65535" exp="area" dr="AK32:AK34" r="AK35" sId="1"/>
    <undo index="65535" exp="area" dr="AJ32:AJ34" r="AJ35" sId="1"/>
    <undo index="65535" exp="area" dr="AI32:AI34" r="AI35" sId="1"/>
    <undo index="65535" exp="area" dr="AH32:AH34" r="AH35" sId="1"/>
    <undo index="65535" exp="area" dr="AG32:AG34" r="AG35" sId="1"/>
    <undo index="65535" exp="area" dr="AF32:AF34" r="AF35" sId="1"/>
    <undo index="65535" exp="area" dr="AE32:AE34" r="AE35" sId="1"/>
    <undo index="65535" exp="area" dr="AD32:AD34" r="AD35" sId="1"/>
    <undo index="65535" exp="area" dr="AC32:AC34" r="AC35" sId="1"/>
    <undo index="65535" exp="area" dr="AB32:AB34" r="AB35" sId="1"/>
    <undo index="65535" exp="area" dr="AA32:AA34" r="AA35" sId="1"/>
    <undo index="65535" exp="area" dr="Z32:Z34" r="Z35" sId="1"/>
    <undo index="65535" exp="area" dr="Y32:Y34" r="Y35" sId="1"/>
    <undo index="65535" exp="area" dr="X32:X34" r="X35" sId="1"/>
    <undo index="65535" exp="area" dr="W32:W34" r="W35" sId="1"/>
    <undo index="65535" exp="area" dr="V32:V34" r="V35" sId="1"/>
    <undo index="65535" exp="area" dr="U32:U34" r="U35" sId="1"/>
    <undo index="65535" exp="area" dr="T32:T34" r="T35" sId="1"/>
    <undo index="65535" exp="area" dr="S32: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398"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SUM(S32:S33)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SUM(T32:T33)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SUM(U32:U33)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SUM(V32:V33)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SUM(W32:W33)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SUM(X32:X33)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SUM(Y32:Y33)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SUM(Z32:Z33)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SUM(AA32:AA33)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SUM(AB32:AB33)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SUM(AC32:AC33)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SUM(AD32:AD33)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SUM(AE32:AE33)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SUM(AF32:AF33)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SUM(AG32:AG33)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SUM(AH32:AH33)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SUM(AI32:AI33)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SUM(AJ32:AJ33)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SUM(AK32:AK33)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1399" sId="1" ref="A34:XFD34" action="deleteRow">
    <undo index="65535" exp="area" ref3D="1" dr="$H$1:$N$1048576" dn="Z_65B035E3_87FA_46C5_996E_864F2C8D0EBC_.wvu.Cols" sId="1"/>
    <rfmt sheetId="1" xfDxf="1" sqref="A34:XFD34" start="0" length="0"/>
    <rfmt sheetId="1" sqref="A3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0" sId="1" ref="A34:XFD34" action="deleteRow">
    <undo index="65535" exp="area" dr="AK34:AK36" r="AK37" sId="1"/>
    <undo index="65535" exp="area" dr="AJ34:AJ36" r="AJ37" sId="1"/>
    <undo index="65535" exp="area" dr="AI34:AI36" r="AI37" sId="1"/>
    <undo index="65535" exp="area" dr="AH34:AH36" r="AH37" sId="1"/>
    <undo index="65535" exp="area" dr="AG34:AG36" r="AG37" sId="1"/>
    <undo index="65535" exp="area" dr="AF34:AF36" r="AF37" sId="1"/>
    <undo index="65535" exp="area" dr="AE34:AE36" r="AE37" sId="1"/>
    <undo index="65535" exp="area" dr="AD34:AD36" r="AD37" sId="1"/>
    <undo index="65535" exp="area" dr="AC34:AC36" r="AC37" sId="1"/>
    <undo index="65535" exp="area" dr="AB34:AB36" r="AB37" sId="1"/>
    <undo index="65535" exp="area" dr="AA34:AA36" r="AA37" sId="1"/>
    <undo index="65535" exp="area" dr="Z34:Z36" r="Z37" sId="1"/>
    <undo index="65535" exp="area" dr="Y34:Y36" r="Y37" sId="1"/>
    <undo index="65535" exp="area" dr="X34:X36" r="X37" sId="1"/>
    <undo index="65535" exp="area" dr="W34:W36" r="W37" sId="1"/>
    <undo index="65535" exp="area" dr="V34:V36" r="V37" sId="1"/>
    <undo index="65535" exp="area" dr="U34:U36" r="U37" sId="1"/>
    <undo index="65535" exp="area" dr="T34:T36" r="T37" sId="1"/>
    <undo index="65535" exp="area" dr="S34:S36" r="S37" sId="1"/>
    <undo index="65535" exp="area" ref3D="1" dr="$H$1:$N$1048576" dn="Z_65B035E3_87FA_46C5_996E_864F2C8D0EBC_.wvu.Cols" sId="1"/>
    <rfmt sheetId="1" xfDxf="1" sqref="A34:XFD34" start="0" length="0"/>
    <rcc rId="0" sId="1" dxf="1">
      <nc r="A3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1" sId="1" ref="A34:XFD34" action="deleteRow">
    <undo index="65535" exp="area" dr="AK34:AK35" r="AK36" sId="1"/>
    <undo index="65535" exp="area" dr="AJ34:AJ35" r="AJ36" sId="1"/>
    <undo index="65535" exp="area" dr="AI34:AI35" r="AI36" sId="1"/>
    <undo index="65535" exp="area" dr="AH34:AH35" r="AH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2" sId="1" ref="A34:XFD34" action="deleteRow">
    <undo index="65535" exp="area" dr="AK34" r="AK35" sId="1"/>
    <undo index="65535" exp="area" dr="AJ34" r="AJ35" sId="1"/>
    <undo index="65535" exp="area" dr="AI34" r="AI35" sId="1"/>
    <undo index="65535" exp="area" dr="AH34" r="AH35" sId="1"/>
    <undo index="65535" exp="area" dr="AG34" r="AG35" sId="1"/>
    <undo index="65535" exp="area" dr="AF34" r="AF35" sId="1"/>
    <undo index="65535" exp="area" dr="AE34" r="AE35" sId="1"/>
    <undo index="65535" exp="area" dr="AD34" r="AD35" sId="1"/>
    <undo index="65535" exp="area" dr="AC34" r="AC35" sId="1"/>
    <undo index="65535" exp="area" dr="AB34" r="AB35" sId="1"/>
    <undo index="65535" exp="area" dr="AA34" r="AA35" sId="1"/>
    <undo index="65535" exp="area" dr="Z34" r="Z35" sId="1"/>
    <undo index="65535" exp="area" dr="Y34" r="Y35" sId="1"/>
    <undo index="65535" exp="area" dr="X34" r="X35" sId="1"/>
    <undo index="65535" exp="area" dr="W34" r="W35" sId="1"/>
    <undo index="65535" exp="area" dr="V34" r="V35" sId="1"/>
    <undo index="65535" exp="area" dr="U34" r="U35" sId="1"/>
    <undo index="65535" exp="area" dr="T34" r="T35" sId="1"/>
    <undo index="65535" exp="area" dr="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3"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1404"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5" sId="1" ref="A34:XFD34" action="deleteRow">
    <undo index="65535" exp="area" dr="AK34:AK36" r="AK37" sId="1"/>
    <undo index="65535" exp="area" dr="AJ34:AJ36" r="AJ37" sId="1"/>
    <undo index="65535" exp="area" dr="AI34:AI36" r="AI37" sId="1"/>
    <undo index="65535" exp="area" dr="AH34:AH36" r="AH37" sId="1"/>
    <undo index="65535" exp="area" dr="AG34:AG36" r="AG37" sId="1"/>
    <undo index="65535" exp="area" dr="AF34:AF36" r="AF37" sId="1"/>
    <undo index="65535" exp="area" dr="AE34:AE36" r="AE37" sId="1"/>
    <undo index="65535" exp="area" dr="AD34:AD36" r="AD37" sId="1"/>
    <undo index="65535" exp="area" dr="AC34:AC36" r="AC37" sId="1"/>
    <undo index="65535" exp="area" dr="AB34:AB36" r="AB37" sId="1"/>
    <undo index="65535" exp="area" dr="AA34:AA36" r="AA37" sId="1"/>
    <undo index="65535" exp="area" dr="Z34:Z36" r="Z37" sId="1"/>
    <undo index="65535" exp="area" dr="Y34:Y36" r="Y37" sId="1"/>
    <undo index="65535" exp="area" dr="X34:X36" r="X37" sId="1"/>
    <undo index="65535" exp="area" dr="W34:W36" r="W37" sId="1"/>
    <undo index="65535" exp="area" dr="V34:V36" r="V37" sId="1"/>
    <undo index="65535" exp="area" dr="U34:U36" r="U37" sId="1"/>
    <undo index="65535" exp="area" dr="T34:T36" r="T37" sId="1"/>
    <undo index="65535" exp="area" dr="S34:S36" r="S37" sId="1"/>
    <undo index="65535" exp="area" ref3D="1" dr="$H$1:$N$1048576" dn="Z_65B035E3_87FA_46C5_996E_864F2C8D0EBC_.wvu.Cols" sId="1"/>
    <rfmt sheetId="1" xfDxf="1" sqref="A34:XFD34" start="0" length="0"/>
    <rcc rId="0" sId="1" dxf="1">
      <nc r="A34">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34">
        <f>Z34+AA34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6" sId="1" ref="A34:XFD34" action="deleteRow">
    <undo index="65535" exp="area" dr="AK34:AK35" r="AK36" sId="1"/>
    <undo index="65535" exp="area" dr="AJ34:AJ35" r="AJ36" sId="1"/>
    <undo index="65535" exp="area" dr="AI34:AI35" r="AI36" sId="1"/>
    <undo index="65535" exp="area" dr="AH34:AH35" r="AH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7" sId="1" ref="A34:XFD34" action="deleteRow">
    <undo index="65535" exp="area" dr="AK34" r="AK35" sId="1"/>
    <undo index="65535" exp="area" dr="AJ34" r="AJ35" sId="1"/>
    <undo index="65535" exp="area" dr="AI34" r="AI35" sId="1"/>
    <undo index="65535" exp="area" dr="AH34" r="AH35" sId="1"/>
    <undo index="65535" exp="area" dr="AG34" r="AG35" sId="1"/>
    <undo index="65535" exp="area" dr="AF34" r="AF35" sId="1"/>
    <undo index="65535" exp="area" dr="AE34" r="AE35" sId="1"/>
    <undo index="65535" exp="area" dr="AD34" r="AD35" sId="1"/>
    <undo index="65535" exp="area" dr="AC34" r="AC35" sId="1"/>
    <undo index="65535" exp="area" dr="AB34" r="AB35" sId="1"/>
    <undo index="65535" exp="area" dr="AA34" r="AA35" sId="1"/>
    <undo index="65535" exp="area" dr="Z34" r="Z35" sId="1"/>
    <undo index="65535" exp="area" dr="Y34" r="Y35" sId="1"/>
    <undo index="65535" exp="area" dr="X34" r="X35" sId="1"/>
    <undo index="65535" exp="area" dr="W34" r="W35" sId="1"/>
    <undo index="65535" exp="area" dr="V34" r="V35" sId="1"/>
    <undo index="65535" exp="area" dr="U34" r="U35" sId="1"/>
    <undo index="65535" exp="area" dr="T34" r="T35" sId="1"/>
    <undo index="65535" exp="area" dr="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08"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1409"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10" sId="1" ref="A34:XFD34" action="deleteRow">
    <undo index="65535" exp="area" dr="AK34:AK36" r="AK37" sId="1"/>
    <undo index="65535" exp="area" dr="AJ34:AJ36" r="AJ37" sId="1"/>
    <undo index="65535" exp="area" dr="AI34:AI36" r="AI37" sId="1"/>
    <undo index="65535" exp="area" dr="AH34:AH36" r="AH37" sId="1"/>
    <undo index="65535" exp="area" dr="AG34:AG36" r="AG37" sId="1"/>
    <undo index="65535" exp="area" dr="AF34:AF36" r="AF37" sId="1"/>
    <undo index="65535" exp="area" dr="AE34:AE36" r="AE37" sId="1"/>
    <undo index="65535" exp="area" dr="AD34:AD36" r="AD37" sId="1"/>
    <undo index="65535" exp="area" dr="AC34:AC36" r="AC37" sId="1"/>
    <undo index="65535" exp="area" dr="AB34:AB36" r="AB37" sId="1"/>
    <undo index="65535" exp="area" dr="AA34:AA36" r="AA37" sId="1"/>
    <undo index="65535" exp="area" dr="Z34:Z36" r="Z37" sId="1"/>
    <undo index="65535" exp="area" dr="Y34:Y36" r="Y37" sId="1"/>
    <undo index="65535" exp="area" dr="X34:X36" r="X37" sId="1"/>
    <undo index="65535" exp="area" dr="W34:W36" r="W37" sId="1"/>
    <undo index="65535" exp="area" dr="V34:V36" r="V37" sId="1"/>
    <undo index="65535" exp="area" dr="U34:U36" r="U37" sId="1"/>
    <undo index="65535" exp="area" dr="T34:T36" r="T37" sId="1"/>
    <undo index="65535" exp="area" dr="S34:S36" r="S37" sId="1"/>
    <undo index="65535" exp="area" ref3D="1" dr="$H$1:$N$1048576" dn="Z_65B035E3_87FA_46C5_996E_864F2C8D0EBC_.wvu.Cols" sId="1"/>
    <rfmt sheetId="1" xfDxf="1" sqref="A34:XFD34" start="0" length="0"/>
    <rcc rId="0" sId="1" dxf="1">
      <nc r="A34">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11" sId="1" ref="A34:XFD34" action="deleteRow">
    <undo index="65535" exp="area" dr="AK34:AK35" r="AK36" sId="1"/>
    <undo index="65535" exp="area" dr="AJ34:AJ35" r="AJ36" sId="1"/>
    <undo index="65535" exp="area" dr="AI34:AI35" r="AI36" sId="1"/>
    <undo index="65535" exp="area" dr="AH34:AH35" r="AH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12" sId="1" ref="A34:XFD34" action="deleteRow">
    <undo index="65535" exp="area" dr="AK34" r="AK35" sId="1"/>
    <undo index="65535" exp="area" dr="AJ34" r="AJ35" sId="1"/>
    <undo index="65535" exp="area" dr="AI34" r="AI35" sId="1"/>
    <undo index="65535" exp="area" dr="AH34" r="AH35" sId="1"/>
    <undo index="65535" exp="area" dr="AG34" r="AG35" sId="1"/>
    <undo index="65535" exp="area" dr="AF34" r="AF35" sId="1"/>
    <undo index="65535" exp="area" dr="AE34" r="AE35" sId="1"/>
    <undo index="65535" exp="area" dr="AD34" r="AD35" sId="1"/>
    <undo index="65535" exp="area" dr="AC34" r="AC35" sId="1"/>
    <undo index="65535" exp="area" dr="AB34" r="AB35" sId="1"/>
    <undo index="65535" exp="area" dr="AA34" r="AA35" sId="1"/>
    <undo index="65535" exp="area" dr="Z34" r="Z35" sId="1"/>
    <undo index="65535" exp="area" dr="Y34" r="Y35" sId="1"/>
    <undo index="65535" exp="area" dr="X34" r="X35" sId="1"/>
    <undo index="65535" exp="area" dr="W34" r="W35" sId="1"/>
    <undo index="65535" exp="area" dr="V34" r="V35" sId="1"/>
    <undo index="65535" exp="area" dr="U34" r="U35" sId="1"/>
    <undo index="65535" exp="area" dr="T34" r="T35" sId="1"/>
    <undo index="65535" exp="area" dr="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13"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1414"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1415" sId="1" ref="A35:XFD35" action="deleteRow">
    <undo index="65535" exp="area" ref3D="1" dr="$H$1:$N$1048576" dn="Z_65B035E3_87FA_46C5_996E_864F2C8D0EBC_.wvu.Cols" sId="1"/>
    <rfmt sheetId="1" xfDxf="1" sqref="A35:XFD35" start="0" length="0"/>
    <rcc rId="0" sId="1" dxf="1">
      <nc r="A3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5">
        <f>T35+U35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5">
        <f>W35+X35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5">
        <f>AC35+AD35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5">
        <f>S35+V35+Y35+AB35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5">
        <f>AE35+AF35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1416" sId="1" ref="A35:XFD35" action="deleteRow">
    <undo index="65535" exp="area" dr="AK34:AK35" r="AK36" sId="1"/>
    <undo index="65535" exp="area" dr="AJ34:AJ35" r="AJ36" sId="1"/>
    <undo index="65535" exp="area" dr="AI34:AI35" r="AI36" sId="1"/>
    <undo index="65535" exp="area" dr="AH34:AH35" r="AH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5">
        <f>T35+U35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5">
        <f>W35+X35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5">
        <f>AC35+AD35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5">
        <f>S35+V35+Y35+AB35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5">
        <f>AE35+AF35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1417"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5"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5">
        <f>SUM(S34:S34)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5">
        <f>SUM(T34:T34)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5">
        <f>SUM(U34:U34)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5">
        <f>SUM(V34:V34)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5">
        <f>SUM(W34:W34)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5">
        <f>SUM(X34:X34)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5">
        <f>SUM(Y34:Y34)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5">
        <f>SUM(Z34:Z34)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5">
        <f>SUM(AA34:AA34)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5">
        <f>SUM(AB34:AB34)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5">
        <f>SUM(AC34:AC34)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5">
        <f>SUM(AD34:AD34)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5">
        <f>SUM(AE34:AE34)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5">
        <f>SUM(AF34:AF34)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5">
        <f>SUM(AG34:AG34)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5">
        <f>SUM(AH34:AH34)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5">
        <f>SUM(AI34:AI34)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5">
        <f>SUM(AJ34:AJ34)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5">
        <f>SUM(AK34:AK34)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5" start="0" length="0">
      <dxf>
        <font>
          <sz val="12"/>
          <color theme="1"/>
          <name val="Calibri"/>
          <family val="2"/>
          <charset val="238"/>
          <scheme val="minor"/>
        </font>
      </dxf>
    </rfmt>
  </rrc>
  <rrc rId="1418"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5"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1419" sId="1" ref="A36:XFD36" action="deleteRow">
    <undo index="65535" exp="area" ref3D="1" dr="$H$1:$N$1048576" dn="Z_65B035E3_87FA_46C5_996E_864F2C8D0EBC_.wvu.Cols" sId="1"/>
    <rfmt sheetId="1" xfDxf="1" sqref="A36:XFD36" start="0" length="0"/>
    <rcc rId="0" sId="1" dxf="1">
      <nc r="A3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6">
        <f>T36+U36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6">
        <f>W36+X36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6">
        <f>Z36+AA36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6">
        <f>AC36+AD36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6">
        <f>S36+V36+Y36+AB36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6">
        <f>AE36+AF36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1420" sId="1" ref="A36:XFD36" action="deleteRow">
    <undo index="65535" exp="area" dr="AK35:AK36" r="AK37" sId="1"/>
    <undo index="65535" exp="area" dr="AJ35:AJ36" r="AJ37" sId="1"/>
    <undo index="65535" exp="area" dr="AI35:AI36" r="AI37" sId="1"/>
    <undo index="65535" exp="area" dr="AH35:AH36" r="AH37" sId="1"/>
    <undo index="65535" exp="area" dr="AG35:AG36" r="AG37" sId="1"/>
    <undo index="65535" exp="area" dr="AF35:AF36" r="AF37" sId="1"/>
    <undo index="65535" exp="area" dr="AE35:AE36" r="AE37" sId="1"/>
    <undo index="65535" exp="area" dr="AD35:AD36" r="AD37" sId="1"/>
    <undo index="65535" exp="area" dr="AC35:AC36" r="AC37" sId="1"/>
    <undo index="65535" exp="area" dr="AB35:AB36" r="AB37" sId="1"/>
    <undo index="65535" exp="area" dr="AA35:AA36" r="AA37" sId="1"/>
    <undo index="65535" exp="area" dr="Z35:Z36" r="Z37" sId="1"/>
    <undo index="65535" exp="area" dr="Y35:Y36" r="Y37" sId="1"/>
    <undo index="65535" exp="area" dr="X35:X36" r="X37" sId="1"/>
    <undo index="65535" exp="area" dr="W35:W36" r="W37" sId="1"/>
    <undo index="65535" exp="area" dr="V35:V36" r="V37" sId="1"/>
    <undo index="65535" exp="area" dr="U35:U36" r="U37" sId="1"/>
    <undo index="65535" exp="area" dr="T35:T36" r="T37" sId="1"/>
    <undo index="65535" exp="area" dr="S35:S36" r="S37" sId="1"/>
    <undo index="65535" exp="area" ref3D="1" dr="$H$1:$N$1048576" dn="Z_65B035E3_87FA_46C5_996E_864F2C8D0EBC_.wvu.Cols" sId="1"/>
    <rfmt sheetId="1" xfDxf="1" sqref="A36:XFD36" start="0" length="0"/>
    <rfmt sheetId="1" sqref="A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6">
        <f>T36+U36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6">
        <f>W36+X36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6">
        <f>Z36+AA36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6">
        <f>AC36+AD36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6">
        <f>S36+V36+Y36+AB36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6">
        <f>AE36+AF36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1421" sId="1" ref="A36:XFD36" action="deleteRow">
    <undo index="65535" exp="area" ref3D="1" dr="$H$1:$N$1048576" dn="Z_65B035E3_87FA_46C5_996E_864F2C8D0EBC_.wvu.Cols" sId="1"/>
    <rfmt sheetId="1" xfDxf="1" sqref="A36:XFD36" start="0" length="0"/>
    <rfmt sheetId="1" sqref="A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6"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6">
        <f>SUM(S35:S35)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6">
        <f>SUM(T35:T35)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6">
        <f>SUM(U35:U35)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6">
        <f>SUM(V35:V35)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6">
        <f>SUM(W35:W35)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6">
        <f>SUM(X35:X35)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6">
        <f>SUM(Y35:Y35)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6">
        <f>SUM(Z35:Z35)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6">
        <f>SUM(AA35:AA35)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6">
        <f>SUM(AB35:AB35)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6">
        <f>SUM(AC35:AC35)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6">
        <f>SUM(AD35:AD35)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6">
        <f>SUM(AE35:AE35)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6">
        <f>SUM(AF35:AF35)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6">
        <f>SUM(AG35:AG35)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6">
        <f>SUM(AH35:AH35)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6">
        <f>SUM(AI35:AI35)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6">
        <f>SUM(AJ35:AJ35)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6">
        <f>SUM(AK35:AK35)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6" start="0" length="0">
      <dxf>
        <font>
          <sz val="12"/>
          <color theme="1"/>
          <name val="Calibri"/>
          <family val="2"/>
          <charset val="238"/>
          <scheme val="minor"/>
        </font>
      </dxf>
    </rfmt>
  </rrc>
  <rrc rId="1422" sId="1" ref="A36:XFD36" action="deleteRow">
    <undo index="65535" exp="area" ref3D="1" dr="$H$1:$N$1048576" dn="Z_65B035E3_87FA_46C5_996E_864F2C8D0EBC_.wvu.Cols" sId="1"/>
    <rfmt sheetId="1" xfDxf="1" sqref="A36:XFD36" start="0" length="0"/>
    <rfmt sheetId="1" sqref="A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6" t="inlineStr">
        <is>
          <t>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1423" sId="1" ref="A37:XFD37" action="deleteRow">
    <undo index="65535" exp="area" ref3D="1" dr="$H$1:$N$1048576" dn="Z_65B035E3_87FA_46C5_996E_864F2C8D0EBC_.wvu.Cols" sId="1"/>
    <rfmt sheetId="1" xfDxf="1" sqref="A37:XFD37" start="0" length="0"/>
    <rcc rId="0" sId="1" dxf="1">
      <nc r="A3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S37+V37+Y37+AB37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1424" sId="1" ref="A37:XFD37" action="deleteRow">
    <undo index="65535" exp="area" dr="AK36:AK37" r="AK38" sId="1"/>
    <undo index="65535" exp="area" dr="AJ36:AJ37" r="AJ38" sId="1"/>
    <undo index="65535" exp="area" dr="AI36:AI37" r="AI38" sId="1"/>
    <undo index="65535" exp="area" dr="AH36:AH37" r="AH38" sId="1"/>
    <undo index="65535" exp="area" dr="AG36:AG37" r="AG38" sId="1"/>
    <undo index="65535" exp="area" dr="AF36:AF37" r="AF38" sId="1"/>
    <undo index="65535" exp="area" dr="AE36:AE37" r="AE38" sId="1"/>
    <undo index="65535" exp="area" dr="AD36:AD37" r="AD38" sId="1"/>
    <undo index="65535" exp="area" dr="AC36:AC37" r="AC38" sId="1"/>
    <undo index="65535" exp="area" dr="AB36:AB37" r="AB38" sId="1"/>
    <undo index="65535" exp="area" dr="AA36:AA37" r="AA38" sId="1"/>
    <undo index="65535" exp="area" dr="Z36:Z37" r="Z38" sId="1"/>
    <undo index="65535" exp="area" dr="Y36:Y37" r="Y38" sId="1"/>
    <undo index="65535" exp="area" dr="X36:X37" r="X38" sId="1"/>
    <undo index="65535" exp="area" dr="W36:W37" r="W38" sId="1"/>
    <undo index="65535" exp="area" dr="V36:V37" r="V38" sId="1"/>
    <undo index="65535" exp="area" dr="U36:U37" r="U38" sId="1"/>
    <undo index="65535" exp="area" dr="T36:T37" r="T38" sId="1"/>
    <undo index="65535" exp="area" dr="S36:S37" r="S38" sId="1"/>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S37+V37+Y37+AB37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1425" sId="1" ref="A37:XFD37" action="deleteRow">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7"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7">
        <f>SUM(S36:S36)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7">
        <f>SUM(T36:T36)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7">
        <f>SUM(U36:U36)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7">
        <f>SUM(V36:V36)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7">
        <f>SUM(W36:W36)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7">
        <f>SUM(X36:X36)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7">
        <f>SUM(Y36:Y36)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7">
        <f>SUM(Z36:Z36)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7">
        <f>SUM(AA36:AA36)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7">
        <f>SUM(AB36:AB36)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7">
        <f>SUM(AC36:AC36)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7">
        <f>SUM(AD36:AD36)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7">
        <f>SUM(AE36:AE36)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7">
        <f>SUM(AF36:AF36)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7">
        <f>SUM(AG36:AG36)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7">
        <f>SUM(AH36:AH36)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7">
        <f>SUM(AI36:AI36)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7">
        <f>SUM(AJ36:AJ36)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7">
        <f>SUM(AK36:AK36)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7" start="0" length="0">
      <dxf>
        <font>
          <sz val="12"/>
          <color theme="1"/>
          <name val="Calibri"/>
          <family val="2"/>
          <charset val="238"/>
          <scheme val="minor"/>
        </font>
      </dxf>
    </rfmt>
  </rrc>
  <rrc rId="1426" sId="1" ref="A37:XFD37" action="deleteRow">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7"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1427" sId="1" ref="A38:XFD38" action="deleteRow">
    <undo index="65535" exp="area" ref3D="1" dr="$H$1:$N$1048576" dn="Z_65B035E3_87FA_46C5_996E_864F2C8D0EBC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28" sId="1" ref="A38:XFD38" action="deleteRow">
    <undo index="65535" exp="area" dr="AK37:AK38" r="AK39" sId="1"/>
    <undo index="65535" exp="area" dr="AJ37:AJ38" r="AJ39" sId="1"/>
    <undo index="65535" exp="area" dr="AI37:AI38" r="AI39" sId="1"/>
    <undo index="65535" exp="area" dr="AH37:AH38" r="AH39" sId="1"/>
    <undo index="65535" exp="area" dr="AG37:AG38" r="AG39" sId="1"/>
    <undo index="65535" exp="area" dr="AF37:AF38" r="AF39" sId="1"/>
    <undo index="65535" exp="area" dr="AE37:AE38" r="AE39" sId="1"/>
    <undo index="65535" exp="area" dr="AD37:AD38" r="AD39" sId="1"/>
    <undo index="65535" exp="area" dr="AC37:AC38" r="AC39" sId="1"/>
    <undo index="65535" exp="area" dr="AB37:AB38" r="AB39" sId="1"/>
    <undo index="65535" exp="area" dr="AA37:AA38" r="AA39" sId="1"/>
    <undo index="65535" exp="area" dr="Z37:Z38" r="Z39" sId="1"/>
    <undo index="65535" exp="area" dr="Y37:Y38" r="Y39" sId="1"/>
    <undo index="65535" exp="area" dr="X37:X38" r="X39" sId="1"/>
    <undo index="65535" exp="area" dr="W37:W38" r="W39" sId="1"/>
    <undo index="65535" exp="area" dr="V37:V38" r="V39" sId="1"/>
    <undo index="65535" exp="area" dr="U37:U38" r="U39" sId="1"/>
    <undo index="65535" exp="area" dr="T37:T38" r="T39" sId="1"/>
    <undo index="65535" exp="area" dr="S37:S38" r="S39"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29"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SUM(S37:S37)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SUM(T37:T37)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SUM(U37:U37)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SUM(V37:V37)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SUM(W37:W37)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SUM(X37:X37)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SUM(Y37:Y37)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SUM(Z37:Z37)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SUM(AA37:AA37)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SUM(AB37:AB37)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SUM(AC37:AC37)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SUM(AD37:AD37)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SUM(AE37:AE37)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SUM(AF37:AF37)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SUM(AG37:AG37)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SUM(AH37:AH37)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SUM(AI37:AI37)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SUM(AJ37:AJ37)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SUM(AK37:AK37)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1430"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1" sId="1" ref="A38:XFD38" action="deleteRow">
    <undo index="65535" exp="area" dr="AK38:AK41" r="AK42" sId="1"/>
    <undo index="65535" exp="area" dr="AJ38:AJ41" r="AJ42" sId="1"/>
    <undo index="65535" exp="area" dr="AI38:AI41" r="AI42" sId="1"/>
    <undo index="65535" exp="area" dr="AH38:AH41" r="AH42" sId="1"/>
    <undo index="65535" exp="area" dr="AG38:AG41" r="AG42" sId="1"/>
    <undo index="65535" exp="area" dr="AF38:AF41" r="AF42" sId="1"/>
    <undo index="65535" exp="area" dr="AE38:AE41" r="AE42" sId="1"/>
    <undo index="65535" exp="area" dr="AD38:AD41" r="AD42" sId="1"/>
    <undo index="65535" exp="area" dr="AC38:AC41" r="AC42" sId="1"/>
    <undo index="65535" exp="area" dr="AB38:AB41" r="AB42" sId="1"/>
    <undo index="65535" exp="area" dr="AA38:AA41" r="AA42" sId="1"/>
    <undo index="65535" exp="area" dr="Z38:Z41" r="Z42" sId="1"/>
    <undo index="65535" exp="area" dr="Y38:Y41" r="Y42" sId="1"/>
    <undo index="65535" exp="area" dr="X38:X41" r="X42" sId="1"/>
    <undo index="65535" exp="area" dr="W38:W41" r="W42" sId="1"/>
    <undo index="65535" exp="area" dr="V38:V41" r="V42" sId="1"/>
    <undo index="65535" exp="area" dr="U38:U41" r="U42" sId="1"/>
    <undo index="65535" exp="area" dr="T38:T41" r="T42" sId="1"/>
    <undo index="65535" exp="area" dr="S38:S41" r="S42" sId="1"/>
    <undo index="65535" exp="area" ref3D="1" dr="$H$1:$N$1048576" dn="Z_65B035E3_87FA_46C5_996E_864F2C8D0EBC_.wvu.Cols" sId="1"/>
    <rfmt sheetId="1" xfDxf="1" sqref="A38:XFD38" start="0" length="0"/>
    <rcc rId="0" sId="1" dxf="1">
      <nc r="A38">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2" sId="1" ref="A38:XFD38"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3" sId="1" ref="A38:XFD38" action="deleteRow">
    <undo index="65535" exp="area" dr="AK38:AK39" r="AK40" sId="1"/>
    <undo index="65535" exp="area" dr="AJ38:AJ39" r="AJ40" sId="1"/>
    <undo index="65535" exp="area" dr="AI38:AI39" r="AI40" sId="1"/>
    <undo index="65535" exp="area" dr="AH38:AH39" r="AH40" sId="1"/>
    <undo index="65535" exp="area" dr="AG38:AG39" r="AG40" sId="1"/>
    <undo index="65535" exp="area" dr="AF38:AF39" r="AF40" sId="1"/>
    <undo index="65535" exp="area" dr="AE38:AE39" r="AE40" sId="1"/>
    <undo index="65535" exp="area" dr="AD38:AD39" r="AD40" sId="1"/>
    <undo index="65535" exp="area" dr="AC38:AC39" r="AC40" sId="1"/>
    <undo index="65535" exp="area" dr="AB38:AB39" r="AB40" sId="1"/>
    <undo index="65535" exp="area" dr="AA38:AA39" r="AA40" sId="1"/>
    <undo index="65535" exp="area" dr="Z38:Z39" r="Z40" sId="1"/>
    <undo index="65535" exp="area" dr="Y38:Y39" r="Y40" sId="1"/>
    <undo index="65535" exp="area" dr="X38:X39" r="X40" sId="1"/>
    <undo index="65535" exp="area" dr="W38:W39" r="W40" sId="1"/>
    <undo index="65535" exp="area" dr="V38:V39" r="V40" sId="1"/>
    <undo index="65535" exp="area" dr="U38:U39" r="U40" sId="1"/>
    <undo index="65535" exp="area" dr="T38:T39" r="T40" sId="1"/>
    <undo index="65535" exp="area" dr="S38:S39" r="S40"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4" sId="1" ref="A38:XFD38" action="deleteRow">
    <undo index="65535" exp="area" dr="AK38" r="AK39" sId="1"/>
    <undo index="65535" exp="area" dr="AJ38" r="AJ39" sId="1"/>
    <undo index="65535" exp="area" dr="AI38" r="AI39" sId="1"/>
    <undo index="65535" exp="area" dr="AH38" r="AH39" sId="1"/>
    <undo index="65535" exp="area" dr="AG38" r="AG39" sId="1"/>
    <undo index="65535" exp="area" dr="AF38" r="AF39" sId="1"/>
    <undo index="65535" exp="area" dr="AE38" r="AE39" sId="1"/>
    <undo index="65535" exp="area" dr="AD38" r="AD39" sId="1"/>
    <undo index="65535" exp="area" dr="AC38" r="AC39" sId="1"/>
    <undo index="65535" exp="area" dr="AB38" r="AB39" sId="1"/>
    <undo index="65535" exp="area" dr="AA38" r="AA39" sId="1"/>
    <undo index="65535" exp="area" dr="Z38" r="Z39" sId="1"/>
    <undo index="65535" exp="area" dr="Y38" r="Y39" sId="1"/>
    <undo index="65535" exp="area" dr="X38" r="X39" sId="1"/>
    <undo index="65535" exp="area" dr="W38" r="W39" sId="1"/>
    <undo index="65535" exp="area" dr="V38" r="V39" sId="1"/>
    <undo index="65535" exp="area" dr="U38" r="U39" sId="1"/>
    <undo index="65535" exp="area" dr="T38" r="T39" sId="1"/>
    <undo index="65535" exp="area" dr="S38" r="S39"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5"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1436"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7" sId="1" ref="A38:XFD38"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38:XFD38" start="0" length="0"/>
    <rcc rId="0" sId="1" dxf="1">
      <nc r="A38">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8" sId="1" ref="A38:XFD38" action="deleteRow">
    <undo index="65535" exp="area" dr="AK38:AK39" r="AK40" sId="1"/>
    <undo index="65535" exp="area" dr="AJ38:AJ39" r="AJ40" sId="1"/>
    <undo index="65535" exp="area" dr="AI38:AI39" r="AI40" sId="1"/>
    <undo index="65535" exp="area" dr="AH38:AH39" r="AH40" sId="1"/>
    <undo index="65535" exp="area" dr="AG38:AG39" r="AG40" sId="1"/>
    <undo index="65535" exp="area" dr="AF38:AF39" r="AF40" sId="1"/>
    <undo index="65535" exp="area" dr="AE38:AE39" r="AE40" sId="1"/>
    <undo index="65535" exp="area" dr="AD38:AD39" r="AD40" sId="1"/>
    <undo index="65535" exp="area" dr="AC38:AC39" r="AC40" sId="1"/>
    <undo index="65535" exp="area" dr="AB38:AB39" r="AB40" sId="1"/>
    <undo index="65535" exp="area" dr="AA38:AA39" r="AA40" sId="1"/>
    <undo index="65535" exp="area" dr="Z38:Z39" r="Z40" sId="1"/>
    <undo index="65535" exp="area" dr="Y38:Y39" r="Y40" sId="1"/>
    <undo index="65535" exp="area" dr="X38:X39" r="X40" sId="1"/>
    <undo index="65535" exp="area" dr="W38:W39" r="W40" sId="1"/>
    <undo index="65535" exp="area" dr="V38:V39" r="V40" sId="1"/>
    <undo index="65535" exp="area" dr="U38:U39" r="U40" sId="1"/>
    <undo index="65535" exp="area" dr="T38:T39" r="T40" sId="1"/>
    <undo index="65535" exp="area" dr="S38:S39" r="S40" sId="1"/>
    <undo index="65535" exp="area" ref3D="1" dr="$H$1:$N$1048576" dn="Z_65B035E3_87FA_46C5_996E_864F2C8D0EBC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39" sId="1" ref="A38:XFD38" action="deleteRow">
    <undo index="65535" exp="area" dr="AK38" r="AK39" sId="1"/>
    <undo index="65535" exp="area" dr="AJ38" r="AJ39" sId="1"/>
    <undo index="65535" exp="area" dr="AI38" r="AI39" sId="1"/>
    <undo index="65535" exp="area" dr="AH38" r="AH39" sId="1"/>
    <undo index="65535" exp="area" dr="AG38" r="AG39" sId="1"/>
    <undo index="65535" exp="area" dr="AF38" r="AF39" sId="1"/>
    <undo index="65535" exp="area" dr="AE38" r="AE39" sId="1"/>
    <undo index="65535" exp="area" dr="AD38" r="AD39" sId="1"/>
    <undo index="65535" exp="area" dr="AC38" r="AC39" sId="1"/>
    <undo index="65535" exp="area" dr="AB38" r="AB39" sId="1"/>
    <undo index="65535" exp="area" dr="AA38" r="AA39" sId="1"/>
    <undo index="65535" exp="area" dr="Z38" r="Z39" sId="1"/>
    <undo index="65535" exp="area" dr="Y38" r="Y39" sId="1"/>
    <undo index="65535" exp="area" dr="X38" r="X39" sId="1"/>
    <undo index="65535" exp="area" dr="W38" r="W39" sId="1"/>
    <undo index="65535" exp="area" dr="V38" r="V39" sId="1"/>
    <undo index="65535" exp="area" dr="U38" r="U39" sId="1"/>
    <undo index="65535" exp="area" dr="T38" r="T39" sId="1"/>
    <undo index="65535" exp="area" dr="S38" r="S39"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0"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1441"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2" sId="1" ref="A38:XFD38"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38:XFD38" start="0" length="0"/>
    <rcc rId="0" sId="1" dxf="1">
      <nc r="A38">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3" sId="1" ref="A38:XFD38" action="deleteRow">
    <undo index="65535" exp="area" dr="AK38:AK39" r="AK40" sId="1"/>
    <undo index="65535" exp="area" dr="AJ38:AJ39" r="AJ40" sId="1"/>
    <undo index="65535" exp="area" dr="AI38:AI39" r="AI40" sId="1"/>
    <undo index="65535" exp="area" dr="AH38:AH39" r="AH40" sId="1"/>
    <undo index="65535" exp="area" dr="AG38:AG39" r="AG40" sId="1"/>
    <undo index="65535" exp="area" dr="AF38:AF39" r="AF40" sId="1"/>
    <undo index="65535" exp="area" dr="AE38:AE39" r="AE40" sId="1"/>
    <undo index="65535" exp="area" dr="AD38:AD39" r="AD40" sId="1"/>
    <undo index="65535" exp="area" dr="AC38:AC39" r="AC40" sId="1"/>
    <undo index="65535" exp="area" dr="AB38:AB39" r="AB40" sId="1"/>
    <undo index="65535" exp="area" dr="AA38:AA39" r="AA40" sId="1"/>
    <undo index="65535" exp="area" dr="Z38:Z39" r="Z40" sId="1"/>
    <undo index="65535" exp="area" dr="Y38:Y39" r="Y40" sId="1"/>
    <undo index="65535" exp="area" dr="X38:X39" r="X40" sId="1"/>
    <undo index="65535" exp="area" dr="W38:W39" r="W40" sId="1"/>
    <undo index="65535" exp="area" dr="V38:V39" r="V40" sId="1"/>
    <undo index="65535" exp="area" dr="U38:U39" r="U40" sId="1"/>
    <undo index="65535" exp="area" dr="T38:T39" r="T40" sId="1"/>
    <undo index="65535" exp="area" dr="S38:S39" r="S40" sId="1"/>
    <undo index="65535" exp="area" ref3D="1" dr="$H$1:$N$1048576" dn="Z_65B035E3_87FA_46C5_996E_864F2C8D0EBC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4" sId="1" ref="A38:XFD38" action="deleteRow">
    <undo index="65535" exp="area" dr="AK38" r="AK39" sId="1"/>
    <undo index="65535" exp="area" dr="AJ38" r="AJ39" sId="1"/>
    <undo index="65535" exp="area" dr="AI38" r="AI39" sId="1"/>
    <undo index="65535" exp="area" dr="AH38" r="AH39" sId="1"/>
    <undo index="65535" exp="area" dr="AG38" r="AG39" sId="1"/>
    <undo index="65535" exp="area" dr="AF38" r="AF39" sId="1"/>
    <undo index="65535" exp="area" dr="AE38" r="AE39" sId="1"/>
    <undo index="65535" exp="area" dr="AD38" r="AD39" sId="1"/>
    <undo index="65535" exp="area" dr="AC38" r="AC39" sId="1"/>
    <undo index="65535" exp="area" dr="AB38" r="AB39" sId="1"/>
    <undo index="65535" exp="area" dr="AA38" r="AA39" sId="1"/>
    <undo index="65535" exp="area" dr="Z38" r="Z39" sId="1"/>
    <undo index="65535" exp="area" dr="Y38" r="Y39" sId="1"/>
    <undo index="65535" exp="area" dr="X38" r="X39" sId="1"/>
    <undo index="65535" exp="area" dr="W38" r="W39" sId="1"/>
    <undo index="65535" exp="area" dr="V38" r="V39" sId="1"/>
    <undo index="65535" exp="area" dr="U38" r="U39" sId="1"/>
    <undo index="65535" exp="area" dr="T38" r="T39" sId="1"/>
    <undo index="65535" exp="area" dr="S38" r="S39"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5"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1446"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7" sId="1" ref="A38:XFD38"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38:XFD38" start="0" length="0"/>
    <rcc rId="0" sId="1" dxf="1">
      <nc r="A38">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8" sId="1" ref="A38:XFD38" action="deleteRow">
    <undo index="65535" exp="area" dr="AK38:AK39" r="AK40" sId="1"/>
    <undo index="65535" exp="area" dr="AJ38:AJ39" r="AJ40" sId="1"/>
    <undo index="65535" exp="area" dr="AI38:AI39" r="AI40" sId="1"/>
    <undo index="65535" exp="area" dr="AH38:AH39" r="AH40" sId="1"/>
    <undo index="65535" exp="area" dr="AG38:AG39" r="AG40" sId="1"/>
    <undo index="65535" exp="area" dr="AF38:AF39" r="AF40" sId="1"/>
    <undo index="65535" exp="area" dr="AE38:AE39" r="AE40" sId="1"/>
    <undo index="65535" exp="area" dr="AD38:AD39" r="AD40" sId="1"/>
    <undo index="65535" exp="area" dr="AC38:AC39" r="AC40" sId="1"/>
    <undo index="65535" exp="area" dr="AB38:AB39" r="AB40" sId="1"/>
    <undo index="65535" exp="area" dr="AA38:AA39" r="AA40" sId="1"/>
    <undo index="65535" exp="area" dr="Z38:Z39" r="Z40" sId="1"/>
    <undo index="65535" exp="area" dr="Y38:Y39" r="Y40" sId="1"/>
    <undo index="65535" exp="area" dr="X38:X39" r="X40" sId="1"/>
    <undo index="65535" exp="area" dr="W38:W39" r="W40" sId="1"/>
    <undo index="65535" exp="area" dr="V38:V39" r="V40" sId="1"/>
    <undo index="65535" exp="area" dr="U38:U39" r="U40" sId="1"/>
    <undo index="65535" exp="area" dr="T38:T39" r="T40" sId="1"/>
    <undo index="65535" exp="area" dr="S38:S39" r="S40" sId="1"/>
    <undo index="65535" exp="area" ref3D="1" dr="$H$1:$N$1048576" dn="Z_65B035E3_87FA_46C5_996E_864F2C8D0EBC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49" sId="1" ref="A38:XFD38" action="deleteRow">
    <undo index="65535" exp="area" dr="AK38" r="AK39" sId="1"/>
    <undo index="65535" exp="area" dr="AJ38" r="AJ39" sId="1"/>
    <undo index="65535" exp="area" dr="AI38" r="AI39" sId="1"/>
    <undo index="65535" exp="area" dr="AH38" r="AH39" sId="1"/>
    <undo index="65535" exp="area" dr="AG38" r="AG39" sId="1"/>
    <undo index="65535" exp="area" dr="AF38" r="AF39" sId="1"/>
    <undo index="65535" exp="area" dr="AE38" r="AE39" sId="1"/>
    <undo index="65535" exp="area" dr="AD38" r="AD39" sId="1"/>
    <undo index="65535" exp="area" dr="AC38" r="AC39" sId="1"/>
    <undo index="65535" exp="area" dr="AB38" r="AB39" sId="1"/>
    <undo index="65535" exp="area" dr="AA38" r="AA39" sId="1"/>
    <undo index="65535" exp="area" dr="Z38" r="Z39" sId="1"/>
    <undo index="65535" exp="area" dr="Y38" r="Y39" sId="1"/>
    <undo index="65535" exp="area" dr="X38" r="X39" sId="1"/>
    <undo index="65535" exp="area" dr="W38" r="W39" sId="1"/>
    <undo index="65535" exp="area" dr="V38" r="V39" sId="1"/>
    <undo index="65535" exp="area" dr="U38" r="U39" sId="1"/>
    <undo index="65535" exp="area" dr="T38" r="T39" sId="1"/>
    <undo index="65535" exp="area" dr="S38" r="S39" sId="1"/>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50"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1451"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1452" sId="1" ref="A39:XFD39" action="deleteRow">
    <undo index="65535" exp="area" ref3D="1" dr="$H$1:$N$1048576" dn="Z_65B035E3_87FA_46C5_996E_864F2C8D0EBC_.wvu.Cols" sId="1"/>
    <rfmt sheetId="1" xfDxf="1" sqref="A39:XFD39" start="0" length="0"/>
    <rcc rId="0" sId="1" dxf="1">
      <nc r="A3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3" sId="1" ref="A39:XFD39" action="deleteRow">
    <undo index="65535" exp="area" dr="AK38:AK39" r="AK40" sId="1"/>
    <undo index="65535" exp="area" dr="AJ38:AJ39" r="AJ40" sId="1"/>
    <undo index="65535" exp="area" dr="AI38:AI39" r="AI40" sId="1"/>
    <undo index="65535" exp="area" dr="AH38:AH39" r="AH40" sId="1"/>
    <undo index="65535" exp="area" dr="AG38:AG39" r="AG40" sId="1"/>
    <undo index="65535" exp="area" dr="AF38:AF39" r="AF40" sId="1"/>
    <undo index="65535" exp="area" dr="AE38:AE39" r="AE40" sId="1"/>
    <undo index="65535" exp="area" dr="AD38:AD39" r="AD40" sId="1"/>
    <undo index="65535" exp="area" dr="AC38:AC39" r="AC40" sId="1"/>
    <undo index="65535" exp="area" dr="AB38:AB39" r="AB40" sId="1"/>
    <undo index="65535" exp="area" dr="AA38:AA39" r="AA40" sId="1"/>
    <undo index="65535" exp="area" dr="Z38:Z39" r="Z40" sId="1"/>
    <undo index="65535" exp="area" dr="Y38:Y39" r="Y40" sId="1"/>
    <undo index="65535" exp="area" dr="X38:X39" r="X40" sId="1"/>
    <undo index="65535" exp="area" dr="W38:W39" r="W40" sId="1"/>
    <undo index="65535" exp="area" dr="V38:V39" r="V40" sId="1"/>
    <undo index="65535" exp="area" dr="U38:U39" r="U40" sId="1"/>
    <undo index="65535" exp="area" dr="T38:T39" r="T40" sId="1"/>
    <undo index="65535" exp="area" dr="S38:S39" r="S40" sId="1"/>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4" sId="1" ref="A39:XFD39" action="deleteRow">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9"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9">
        <f>SUM(S38:S38)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9">
        <f>SUM(T38:T38)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9">
        <f>SUM(U38:U38)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9">
        <f>SUM(V38:V38)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9">
        <f>SUM(W38:W38)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9">
        <f>SUM(X38:X38)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9">
        <f>SUM(Y38:Y38)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9">
        <f>SUM(Z38:Z38)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9">
        <f>SUM(AA38:AA38)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9">
        <f>SUM(AB38:AB38)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9">
        <f>SUM(AC38:AC38)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9">
        <f>SUM(AD38:AD38)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9">
        <f>SUM(AE38:AE38)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9">
        <f>SUM(AF38:AF38)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9">
        <f>SUM(AG38:AG38)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9">
        <f>SUM(AH38:AH38)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9">
        <f>SUM(AI38:AI38)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9">
        <f>SUM(AJ38:AJ38)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9">
        <f>SUM(AK38:AK38)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9" start="0" length="0">
      <dxf>
        <font>
          <sz val="12"/>
          <color theme="1"/>
          <name val="Calibri"/>
          <family val="2"/>
          <charset val="238"/>
          <scheme val="minor"/>
        </font>
      </dxf>
    </rfmt>
  </rrc>
  <rrc rId="1455" sId="1" ref="A39:XFD39" action="deleteRow">
    <undo index="65535" exp="area" ref3D="1" dr="$H$1:$N$1048576" dn="Z_65B035E3_87FA_46C5_996E_864F2C8D0EBC_.wvu.Cols" sId="1"/>
    <rfmt sheetId="1" xfDxf="1" sqref="A39:XFD39" start="0" length="0"/>
    <rfmt sheetId="1" sqref="A3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9"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6" sId="1" ref="A39:XFD39" action="deleteRow">
    <undo index="65535" exp="area" dr="AK39:AK41" r="AK42" sId="1"/>
    <undo index="65535" exp="area" dr="AJ39:AJ41" r="AJ42" sId="1"/>
    <undo index="65535" exp="area" dr="AI39:AI41" r="AI42" sId="1"/>
    <undo index="65535" exp="area" dr="AH39:AH41" r="AH42" sId="1"/>
    <undo index="65535" exp="area" dr="AG39:AG41" r="AG42" sId="1"/>
    <undo index="65535" exp="area" dr="AF39:AF41" r="AF42" sId="1"/>
    <undo index="65535" exp="area" dr="AE39:AE41" r="AE42" sId="1"/>
    <undo index="65535" exp="area" dr="AD39:AD41" r="AD42" sId="1"/>
    <undo index="65535" exp="area" dr="AC39:AC41" r="AC42" sId="1"/>
    <undo index="65535" exp="area" dr="AB39:AB41" r="AB42" sId="1"/>
    <undo index="65535" exp="area" dr="AA39:AA41" r="AA42" sId="1"/>
    <undo index="65535" exp="area" dr="Z39:Z41" r="Z42" sId="1"/>
    <undo index="65535" exp="area" dr="Y39:Y41" r="Y42" sId="1"/>
    <undo index="65535" exp="area" dr="X39:X41" r="X42" sId="1"/>
    <undo index="65535" exp="area" dr="W39:W41" r="W42" sId="1"/>
    <undo index="65535" exp="area" dr="V39:V41" r="V42" sId="1"/>
    <undo index="65535" exp="area" dr="U39:U41" r="U42" sId="1"/>
    <undo index="65535" exp="area" dr="T39:T41" r="T42" sId="1"/>
    <undo index="65535" exp="area" dr="S39:S41" r="S42" sId="1"/>
    <undo index="65535" exp="area" ref3D="1" dr="$H$1:$N$1048576" dn="Z_65B035E3_87FA_46C5_996E_864F2C8D0EBC_.wvu.Cols" sId="1"/>
    <rfmt sheetId="1" xfDxf="1" sqref="A39:XFD39" start="0" length="0"/>
    <rcc rId="0" sId="1" dxf="1">
      <nc r="A39">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7" sId="1" ref="A39:XFD39" action="deleteRow">
    <undo index="65535" exp="area" dr="AK39:AK40" r="AK41" sId="1"/>
    <undo index="65535" exp="area" dr="AJ39:AJ40" r="AJ41" sId="1"/>
    <undo index="65535" exp="area" dr="AI39:AI40" r="AI41" sId="1"/>
    <undo index="65535" exp="area" dr="AH39:AH40" r="AH41" sId="1"/>
    <undo index="65535" exp="area" dr="AG39:AG40" r="AG41" sId="1"/>
    <undo index="65535" exp="area" dr="AF39:AF40" r="AF41" sId="1"/>
    <undo index="65535" exp="area" dr="AE39:AE40" r="AE41" sId="1"/>
    <undo index="65535" exp="area" dr="AD39:AD40" r="AD41" sId="1"/>
    <undo index="65535" exp="area" dr="AC39:AC40" r="AC41" sId="1"/>
    <undo index="65535" exp="area" dr="AB39:AB40" r="AB41" sId="1"/>
    <undo index="65535" exp="area" dr="AA39:AA40" r="AA41" sId="1"/>
    <undo index="65535" exp="area" dr="Z39:Z40" r="Z41" sId="1"/>
    <undo index="65535" exp="area" dr="Y39:Y40" r="Y41" sId="1"/>
    <undo index="65535" exp="area" dr="X39:X40" r="X41" sId="1"/>
    <undo index="65535" exp="area" dr="W39:W40" r="W41" sId="1"/>
    <undo index="65535" exp="area" dr="V39:V40" r="V41" sId="1"/>
    <undo index="65535" exp="area" dr="U39:U40" r="U41" sId="1"/>
    <undo index="65535" exp="area" dr="T39:T40" r="T41" sId="1"/>
    <undo index="65535" exp="area" dr="S39:S40" r="S41" sId="1"/>
    <undo index="65535" exp="area" ref3D="1" dr="$H$1:$N$1048576" dn="Z_65B035E3_87FA_46C5_996E_864F2C8D0EBC_.wvu.Cols" sId="1"/>
    <rfmt sheetId="1" xfDxf="1" sqref="A39:XFD39" start="0" length="0"/>
    <rcc rId="0" sId="1" dxf="1">
      <nc r="A3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8" sId="1" ref="A39:XFD39" action="deleteRow">
    <undo index="65535" exp="area" dr="AK39" r="AK40" sId="1"/>
    <undo index="65535" exp="area" dr="AJ39" r="AJ40" sId="1"/>
    <undo index="65535" exp="area" dr="AI39" r="AI40" sId="1"/>
    <undo index="65535" exp="area" dr="AH39" r="AH40" sId="1"/>
    <undo index="65535" exp="area" dr="AG39" r="AG40" sId="1"/>
    <undo index="65535" exp="area" dr="AF39" r="AF40" sId="1"/>
    <undo index="65535" exp="area" dr="AE39" r="AE40" sId="1"/>
    <undo index="65535" exp="area" dr="AD39" r="AD40" sId="1"/>
    <undo index="65535" exp="area" dr="AC39" r="AC40" sId="1"/>
    <undo index="65535" exp="area" dr="AB39" r="AB40" sId="1"/>
    <undo index="65535" exp="area" dr="AA39" r="AA40" sId="1"/>
    <undo index="65535" exp="area" dr="Z39" r="Z40" sId="1"/>
    <undo index="65535" exp="area" dr="Y39" r="Y40" sId="1"/>
    <undo index="65535" exp="area" dr="X39" r="X40" sId="1"/>
    <undo index="65535" exp="area" dr="W39" r="W40" sId="1"/>
    <undo index="65535" exp="area" dr="V39" r="V40" sId="1"/>
    <undo index="65535" exp="area" dr="U39" r="U40" sId="1"/>
    <undo index="65535" exp="area" dr="T39" r="T40" sId="1"/>
    <undo index="65535" exp="area" dr="S39" r="S40" sId="1"/>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59" sId="1" ref="A39:XFD39" action="deleteRow">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9"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9" start="0" length="0">
      <dxf>
        <font>
          <sz val="12"/>
          <color theme="1"/>
          <name val="Calibri"/>
          <family val="2"/>
          <charset val="238"/>
          <scheme val="minor"/>
        </font>
      </dxf>
    </rfmt>
  </rrc>
  <rrc rId="1460" sId="1" ref="A39:XFD39" action="deleteRow">
    <undo index="65535" exp="area" ref3D="1" dr="$H$1:$N$1048576" dn="Z_65B035E3_87FA_46C5_996E_864F2C8D0EBC_.wvu.Cols" sId="1"/>
    <rfmt sheetId="1" xfDxf="1" sqref="A39:XFD39" start="0" length="0"/>
    <rfmt sheetId="1" sqref="A3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9"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1" sId="1" ref="A39:XFD39" action="deleteRow">
    <undo index="65535" exp="area" dr="AK39:AK41" r="AK42" sId="1"/>
    <undo index="65535" exp="area" dr="AJ39:AJ41" r="AJ42" sId="1"/>
    <undo index="65535" exp="area" dr="AI39:AI41" r="AI42" sId="1"/>
    <undo index="65535" exp="area" dr="AH39:AH41" r="AH42" sId="1"/>
    <undo index="65535" exp="area" dr="AG39:AG41" r="AG42" sId="1"/>
    <undo index="65535" exp="area" dr="AF39:AF41" r="AF42" sId="1"/>
    <undo index="65535" exp="area" dr="AE39:AE41" r="AE42" sId="1"/>
    <undo index="65535" exp="area" dr="AD39:AD41" r="AD42" sId="1"/>
    <undo index="65535" exp="area" dr="AC39:AC41" r="AC42" sId="1"/>
    <undo index="65535" exp="area" dr="AB39:AB41" r="AB42" sId="1"/>
    <undo index="65535" exp="area" dr="AA39:AA41" r="AA42" sId="1"/>
    <undo index="65535" exp="area" dr="Z39:Z41" r="Z42" sId="1"/>
    <undo index="65535" exp="area" dr="Y39:Y41" r="Y42" sId="1"/>
    <undo index="65535" exp="area" dr="X39:X41" r="X42" sId="1"/>
    <undo index="65535" exp="area" dr="W39:W41" r="W42" sId="1"/>
    <undo index="65535" exp="area" dr="V39:V41" r="V42" sId="1"/>
    <undo index="65535" exp="area" dr="U39:U41" r="U42" sId="1"/>
    <undo index="65535" exp="area" dr="T39:T41" r="T42" sId="1"/>
    <undo index="65535" exp="area" dr="S39:S41" r="S42" sId="1"/>
    <undo index="65535" exp="area" ref3D="1" dr="$H$1:$N$1048576" dn="Z_65B035E3_87FA_46C5_996E_864F2C8D0EBC_.wvu.Cols" sId="1"/>
    <rfmt sheetId="1" xfDxf="1" sqref="A39:XFD39" start="0" length="0"/>
    <rcc rId="0" sId="1" dxf="1">
      <nc r="A39">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2" sId="1" ref="A39:XFD39" action="deleteRow">
    <undo index="65535" exp="area" dr="AK39:AK40" r="AK41" sId="1"/>
    <undo index="65535" exp="area" dr="AJ39:AJ40" r="AJ41" sId="1"/>
    <undo index="65535" exp="area" dr="AI39:AI40" r="AI41" sId="1"/>
    <undo index="65535" exp="area" dr="AH39:AH40" r="AH41" sId="1"/>
    <undo index="65535" exp="area" dr="AG39:AG40" r="AG41" sId="1"/>
    <undo index="65535" exp="area" dr="AF39:AF40" r="AF41" sId="1"/>
    <undo index="65535" exp="area" dr="AE39:AE40" r="AE41" sId="1"/>
    <undo index="65535" exp="area" dr="AD39:AD40" r="AD41" sId="1"/>
    <undo index="65535" exp="area" dr="AC39:AC40" r="AC41" sId="1"/>
    <undo index="65535" exp="area" dr="AB39:AB40" r="AB41" sId="1"/>
    <undo index="65535" exp="area" dr="AA39:AA40" r="AA41" sId="1"/>
    <undo index="65535" exp="area" dr="Z39:Z40" r="Z41" sId="1"/>
    <undo index="65535" exp="area" dr="Y39:Y40" r="Y41" sId="1"/>
    <undo index="65535" exp="area" dr="X39:X40" r="X41" sId="1"/>
    <undo index="65535" exp="area" dr="W39:W40" r="W41" sId="1"/>
    <undo index="65535" exp="area" dr="V39:V40" r="V41" sId="1"/>
    <undo index="65535" exp="area" dr="U39:U40" r="U41" sId="1"/>
    <undo index="65535" exp="area" dr="T39:T40" r="T41" sId="1"/>
    <undo index="65535" exp="area" dr="S39:S40" r="S41" sId="1"/>
    <undo index="65535" exp="area" ref3D="1" dr="$H$1:$N$1048576" dn="Z_65B035E3_87FA_46C5_996E_864F2C8D0EBC_.wvu.Cols" sId="1"/>
    <rfmt sheetId="1" xfDxf="1" sqref="A39:XFD39" start="0" length="0"/>
    <rcc rId="0" sId="1" dxf="1">
      <nc r="A3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3" sId="1" ref="A39:XFD39" action="deleteRow">
    <undo index="65535" exp="area" dr="AK39" r="AK40" sId="1"/>
    <undo index="65535" exp="area" dr="AJ39" r="AJ40" sId="1"/>
    <undo index="65535" exp="area" dr="AI39" r="AI40" sId="1"/>
    <undo index="65535" exp="area" dr="AH39" r="AH40" sId="1"/>
    <undo index="65535" exp="area" dr="AG39" r="AG40" sId="1"/>
    <undo index="65535" exp="area" dr="AF39" r="AF40" sId="1"/>
    <undo index="65535" exp="area" dr="AE39" r="AE40" sId="1"/>
    <undo index="65535" exp="area" dr="AD39" r="AD40" sId="1"/>
    <undo index="65535" exp="area" dr="AC39" r="AC40" sId="1"/>
    <undo index="65535" exp="area" dr="AB39" r="AB40" sId="1"/>
    <undo index="65535" exp="area" dr="AA39" r="AA40" sId="1"/>
    <undo index="65535" exp="area" dr="Z39" r="Z40" sId="1"/>
    <undo index="65535" exp="area" dr="Y39" r="Y40" sId="1"/>
    <undo index="65535" exp="area" dr="X39" r="X40" sId="1"/>
    <undo index="65535" exp="area" dr="W39" r="W40" sId="1"/>
    <undo index="65535" exp="area" dr="V39" r="V40" sId="1"/>
    <undo index="65535" exp="area" dr="U39" r="U40" sId="1"/>
    <undo index="65535" exp="area" dr="T39" r="T40" sId="1"/>
    <undo index="65535" exp="area" dr="S39" r="S40" sId="1"/>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4" sId="1" ref="A39:XFD39" action="deleteRow">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9"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9" start="0" length="0">
      <dxf>
        <font>
          <sz val="12"/>
          <color theme="1"/>
          <name val="Calibri"/>
          <family val="2"/>
          <charset val="238"/>
          <scheme val="minor"/>
        </font>
      </dxf>
    </rfmt>
  </rrc>
  <rrc rId="1465" sId="1" ref="A39:XFD39" action="deleteRow">
    <undo index="65535" exp="area" ref3D="1" dr="$H$1:$N$1048576" dn="Z_65B035E3_87FA_46C5_996E_864F2C8D0EBC_.wvu.Cols" sId="1"/>
    <rfmt sheetId="1" xfDxf="1" sqref="A39:XFD39" start="0" length="0"/>
    <rfmt sheetId="1" sqref="A3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9"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6" sId="1" ref="A39:XFD39" action="deleteRow">
    <undo index="65535" exp="area" dr="AK39:AK41" r="AK42" sId="1"/>
    <undo index="65535" exp="area" dr="AJ39:AJ41" r="AJ42" sId="1"/>
    <undo index="65535" exp="area" dr="AI39:AI41" r="AI42" sId="1"/>
    <undo index="65535" exp="area" dr="AH39:AH41" r="AH42" sId="1"/>
    <undo index="65535" exp="area" dr="AG39:AG41" r="AG42" sId="1"/>
    <undo index="65535" exp="area" dr="AF39:AF41" r="AF42" sId="1"/>
    <undo index="65535" exp="area" dr="AE39:AE41" r="AE42" sId="1"/>
    <undo index="65535" exp="area" dr="AD39:AD41" r="AD42" sId="1"/>
    <undo index="65535" exp="area" dr="AC39:AC41" r="AC42" sId="1"/>
    <undo index="65535" exp="area" dr="AB39:AB41" r="AB42" sId="1"/>
    <undo index="65535" exp="area" dr="AA39:AA41" r="AA42" sId="1"/>
    <undo index="65535" exp="area" dr="Z39:Z41" r="Z42" sId="1"/>
    <undo index="65535" exp="area" dr="Y39:Y41" r="Y42" sId="1"/>
    <undo index="65535" exp="area" dr="X39:X41" r="X42" sId="1"/>
    <undo index="65535" exp="area" dr="W39:W41" r="W42" sId="1"/>
    <undo index="65535" exp="area" dr="V39:V41" r="V42" sId="1"/>
    <undo index="65535" exp="area" dr="U39:U41" r="U42" sId="1"/>
    <undo index="65535" exp="area" dr="T39:T41" r="T42" sId="1"/>
    <undo index="65535" exp="area" dr="S39:S41" r="S42" sId="1"/>
    <undo index="65535" exp="area" ref3D="1" dr="$H$1:$N$1048576" dn="Z_65B035E3_87FA_46C5_996E_864F2C8D0EBC_.wvu.Cols" sId="1"/>
    <rfmt sheetId="1" xfDxf="1" sqref="A39:XFD39" start="0" length="0"/>
    <rcc rId="0" sId="1" dxf="1">
      <nc r="A39">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7" sId="1" ref="A39:XFD39" action="deleteRow">
    <undo index="65535" exp="area" dr="AK39:AK40" r="AK41" sId="1"/>
    <undo index="65535" exp="area" dr="AJ39:AJ40" r="AJ41" sId="1"/>
    <undo index="65535" exp="area" dr="AI39:AI40" r="AI41" sId="1"/>
    <undo index="65535" exp="area" dr="AH39:AH40" r="AH41" sId="1"/>
    <undo index="65535" exp="area" dr="AG39:AG40" r="AG41" sId="1"/>
    <undo index="65535" exp="area" dr="AF39:AF40" r="AF41" sId="1"/>
    <undo index="65535" exp="area" dr="AE39:AE40" r="AE41" sId="1"/>
    <undo index="65535" exp="area" dr="AD39:AD40" r="AD41" sId="1"/>
    <undo index="65535" exp="area" dr="AC39:AC40" r="AC41" sId="1"/>
    <undo index="65535" exp="area" dr="AB39:AB40" r="AB41" sId="1"/>
    <undo index="65535" exp="area" dr="AA39:AA40" r="AA41" sId="1"/>
    <undo index="65535" exp="area" dr="Z39:Z40" r="Z41" sId="1"/>
    <undo index="65535" exp="area" dr="Y39:Y40" r="Y41" sId="1"/>
    <undo index="65535" exp="area" dr="X39:X40" r="X41" sId="1"/>
    <undo index="65535" exp="area" dr="W39:W40" r="W41" sId="1"/>
    <undo index="65535" exp="area" dr="V39:V40" r="V41" sId="1"/>
    <undo index="65535" exp="area" dr="U39:U40" r="U41" sId="1"/>
    <undo index="65535" exp="area" dr="T39:T40" r="T41" sId="1"/>
    <undo index="65535" exp="area" dr="S39:S40" r="S41" sId="1"/>
    <undo index="65535" exp="area" ref3D="1" dr="$H$1:$N$1048576" dn="Z_65B035E3_87FA_46C5_996E_864F2C8D0EBC_.wvu.Cols" sId="1"/>
    <rfmt sheetId="1" xfDxf="1" sqref="A39:XFD39" start="0" length="0"/>
    <rcc rId="0" sId="1" dxf="1">
      <nc r="A3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8" sId="1" ref="A39:XFD39" action="deleteRow">
    <undo index="65535" exp="area" dr="AK39" r="AK40" sId="1"/>
    <undo index="65535" exp="area" dr="AJ39" r="AJ40" sId="1"/>
    <undo index="65535" exp="area" dr="AI39" r="AI40" sId="1"/>
    <undo index="65535" exp="area" dr="AH39" r="AH40" sId="1"/>
    <undo index="65535" exp="area" dr="AG39" r="AG40" sId="1"/>
    <undo index="65535" exp="area" dr="AF39" r="AF40" sId="1"/>
    <undo index="65535" exp="area" dr="AE39" r="AE40" sId="1"/>
    <undo index="65535" exp="area" dr="AD39" r="AD40" sId="1"/>
    <undo index="65535" exp="area" dr="AC39" r="AC40" sId="1"/>
    <undo index="65535" exp="area" dr="AB39" r="AB40" sId="1"/>
    <undo index="65535" exp="area" dr="AA39" r="AA40" sId="1"/>
    <undo index="65535" exp="area" dr="Z39" r="Z40" sId="1"/>
    <undo index="65535" exp="area" dr="Y39" r="Y40" sId="1"/>
    <undo index="65535" exp="area" dr="X39" r="X40" sId="1"/>
    <undo index="65535" exp="area" dr="W39" r="W40" sId="1"/>
    <undo index="65535" exp="area" dr="V39" r="V40" sId="1"/>
    <undo index="65535" exp="area" dr="U39" r="U40" sId="1"/>
    <undo index="65535" exp="area" dr="T39" r="T40" sId="1"/>
    <undo index="65535" exp="area" dr="S39" r="S40" sId="1"/>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9">
        <f>T39+U39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9">
        <f>W39+X39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9">
        <f>Z39+AA39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69" sId="1" ref="A39:XFD39" action="deleteRow">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39"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9" start="0" length="0">
      <dxf>
        <font>
          <sz val="12"/>
          <color theme="1"/>
          <name val="Calibri"/>
          <family val="2"/>
          <charset val="238"/>
          <scheme val="minor"/>
        </font>
      </dxf>
    </rfmt>
  </rrc>
  <rrc rId="1470" sId="1" ref="A39:XFD39" action="deleteRow">
    <undo index="65535" exp="area" ref3D="1" dr="$H$1:$N$1048576" dn="Z_65B035E3_87FA_46C5_996E_864F2C8D0EBC_.wvu.Cols" sId="1"/>
    <rfmt sheetId="1" xfDxf="1" sqref="A39:XFD39" start="0" length="0"/>
    <rfmt sheetId="1" sqref="A3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9"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9">
        <f>AC39+AD39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9">
        <f>S39+V39+Y39+AB39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9">
        <f>AE39+AF39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9" start="0" length="0">
      <dxf>
        <font>
          <sz val="12"/>
          <color theme="1"/>
          <name val="Calibri"/>
          <family val="2"/>
          <charset val="238"/>
          <scheme val="minor"/>
        </font>
      </dxf>
    </rfmt>
  </rrc>
  <rrc rId="1471" sId="1" ref="A42:XFD42" action="deleteRow">
    <undo index="65535" exp="area" ref3D="1" dr="$H$1:$N$1048576" dn="Z_65B035E3_87FA_46C5_996E_864F2C8D0EBC_.wvu.Cols" sId="1"/>
    <rfmt sheetId="1" xfDxf="1" sqref="A42:XFD42" start="0" length="0"/>
    <rcc rId="0" sId="1" dxf="1">
      <nc r="A42">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2" sId="1" ref="A42:XFD42" action="deleteRow">
    <undo index="65535" exp="area" dr="AK39:AK42" r="AK43" sId="1"/>
    <undo index="65535" exp="area" dr="AJ39:AJ42" r="AJ43" sId="1"/>
    <undo index="65535" exp="area" dr="AI39:AI42" r="AI43" sId="1"/>
    <undo index="65535" exp="area" dr="AH39:AH42" r="AH43" sId="1"/>
    <undo index="65535" exp="area" dr="AG39:AG42" r="AG43" sId="1"/>
    <undo index="65535" exp="area" dr="AF39:AF42" r="AF43" sId="1"/>
    <undo index="65535" exp="area" dr="AE39:AE42" r="AE43" sId="1"/>
    <undo index="65535" exp="area" dr="AD39:AD42" r="AD43" sId="1"/>
    <undo index="65535" exp="area" dr="AC39:AC42" r="AC43" sId="1"/>
    <undo index="65535" exp="area" dr="AB39:AB42" r="AB43" sId="1"/>
    <undo index="65535" exp="area" dr="AA39:AA42" r="AA43" sId="1"/>
    <undo index="65535" exp="area" dr="Z39:Z42" r="Z43" sId="1"/>
    <undo index="65535" exp="area" dr="Y39:Y42" r="Y43" sId="1"/>
    <undo index="65535" exp="area" dr="X39:X42" r="X43" sId="1"/>
    <undo index="65535" exp="area" dr="W39:W42" r="W43" sId="1"/>
    <undo index="65535" exp="area" dr="V39:V42" r="V43" sId="1"/>
    <undo index="65535" exp="area" dr="U39:U42" r="U43" sId="1"/>
    <undo index="65535" exp="area" dr="T39:T42" r="T43" sId="1"/>
    <undo index="65535" exp="area" dr="S39:S42" r="S43" sId="1"/>
    <undo index="65535" exp="area" ref3D="1" dr="$H$1:$N$1048576" dn="Z_65B035E3_87FA_46C5_996E_864F2C8D0EBC_.wvu.Cols" sId="1"/>
    <rfmt sheetId="1" xfDxf="1" sqref="A42:XFD42" start="0" length="0"/>
    <rfmt sheetId="1" sqref="A4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4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3"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SUM(S39:S41)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SUM(T39:T41)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SUM(U39:U41)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SUM(V39:V41)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SUM(W39:W41)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SUM(X39:X41)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SUM(Y39:Y41)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SUM(Z39:Z41)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SUM(AA39:AA41)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SUM(AB39:AB41)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SUM(AC39:AC41)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SUM(AD39:AD41)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SUM(AE39:AE41)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SUM(AF39:AF41)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SUM(AG39:AG41)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SUM(AH39:AH41)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SUM(AI39:AI41)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SUM(AJ39:AJ41)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SUM(AK39:AK41)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1474"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VRANCEA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5" sId="1" ref="A42:XFD42" action="deleteRow">
    <undo index="65535" exp="area" dr="AK42:AK44" r="AK45" sId="1"/>
    <undo index="65535" exp="area" dr="AJ42:AJ44" r="AJ45" sId="1"/>
    <undo index="65535" exp="area" dr="AI42:AI44" r="AI45" sId="1"/>
    <undo index="65535" exp="area" dr="AH42:AH44" r="AH45" sId="1"/>
    <undo index="65535" exp="area" dr="AG42:AG44" r="AG45" sId="1"/>
    <undo index="65535" exp="area" dr="AF42:AF44" r="AF45" sId="1"/>
    <undo index="65535" exp="area" dr="AE42:AE44" r="AE45" sId="1"/>
    <undo index="65535" exp="area" dr="AD42:AD44" r="AD45" sId="1"/>
    <undo index="65535" exp="area" dr="AC42:AC44" r="AC45" sId="1"/>
    <undo index="65535" exp="area" dr="AB42:AB44" r="AB45" sId="1"/>
    <undo index="65535" exp="area" dr="AA42:AA44" r="AA45" sId="1"/>
    <undo index="65535" exp="area" dr="Z42:Z44" r="Z45" sId="1"/>
    <undo index="65535" exp="area" dr="Y42:Y44" r="Y45" sId="1"/>
    <undo index="65535" exp="area" dr="X42:X44" r="X45" sId="1"/>
    <undo index="65535" exp="area" dr="W42:W44" r="W45" sId="1"/>
    <undo index="65535" exp="area" dr="V42:V44" r="V45" sId="1"/>
    <undo index="65535" exp="area" dr="U42:U44" r="U45" sId="1"/>
    <undo index="65535" exp="area" dr="T42:T44" r="T45" sId="1"/>
    <undo index="65535" exp="area" dr="S42:S44" r="S45" sId="1"/>
    <undo index="65535" exp="area" ref3D="1" dr="$H$1:$N$1048576" dn="Z_65B035E3_87FA_46C5_996E_864F2C8D0EBC_.wvu.Cols" sId="1"/>
    <rfmt sheetId="1" xfDxf="1" sqref="A42:XFD42" start="0" length="0"/>
    <rcc rId="0" sId="1" dxf="1">
      <nc r="A42">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6" sId="1" ref="A42:XFD42" action="deleteRow">
    <undo index="65535" exp="area" dr="AK42:AK43" r="AK44" sId="1"/>
    <undo index="65535" exp="area" dr="AJ42:AJ43" r="AJ44" sId="1"/>
    <undo index="65535" exp="area" dr="AI42:AI43" r="AI44" sId="1"/>
    <undo index="65535" exp="area" dr="AH42:AH43" r="AH44" sId="1"/>
    <undo index="65535" exp="area" dr="AG42:AG43" r="AG44" sId="1"/>
    <undo index="65535" exp="area" dr="AF42:AF43" r="AF44" sId="1"/>
    <undo index="65535" exp="area" dr="AE42:AE43" r="AE44" sId="1"/>
    <undo index="65535" exp="area" dr="AD42:AD43" r="AD44" sId="1"/>
    <undo index="65535" exp="area" dr="AC42:AC43" r="AC44" sId="1"/>
    <undo index="65535" exp="area" dr="AB42:AB43" r="AB44" sId="1"/>
    <undo index="65535" exp="area" dr="AA42:AA43" r="AA44" sId="1"/>
    <undo index="65535" exp="area" dr="Z42:Z43" r="Z44" sId="1"/>
    <undo index="65535" exp="area" dr="Y42:Y43" r="Y44" sId="1"/>
    <undo index="65535" exp="area" dr="X42:X43" r="X44" sId="1"/>
    <undo index="65535" exp="area" dr="W42:W43" r="W44" sId="1"/>
    <undo index="65535" exp="area" dr="V42:V43" r="V44" sId="1"/>
    <undo index="65535" exp="area" dr="U42:U43" r="U44" sId="1"/>
    <undo index="65535" exp="area" dr="T42:T43" r="T44" sId="1"/>
    <undo index="65535" exp="area" dr="S42:S43" r="S44" sId="1"/>
    <undo index="65535" exp="area" ref3D="1" dr="$H$1:$N$1048576" dn="Z_65B035E3_87FA_46C5_996E_864F2C8D0EBC_.wvu.Cols" sId="1"/>
    <rfmt sheetId="1" xfDxf="1" sqref="A42:XFD42" start="0" length="0"/>
    <rcc rId="0" sId="1" dxf="1">
      <nc r="A4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7" sId="1" ref="A42:XFD42" action="deleteRow">
    <undo index="65535" exp="area" dr="AK42" r="AK43" sId="1"/>
    <undo index="65535" exp="area" dr="AJ42" r="AJ43" sId="1"/>
    <undo index="65535" exp="area" dr="AI42" r="AI43" sId="1"/>
    <undo index="65535" exp="area" dr="AH42" r="AH43" sId="1"/>
    <undo index="65535" exp="area" dr="AG42" r="AG43" sId="1"/>
    <undo index="65535" exp="area" dr="AF42" r="AF43" sId="1"/>
    <undo index="65535" exp="area" dr="AE42" r="AE43" sId="1"/>
    <undo index="65535" exp="area" dr="AD42" r="AD43" sId="1"/>
    <undo index="65535" exp="area" dr="AC42" r="AC43" sId="1"/>
    <undo index="65535" exp="area" dr="AB42" r="AB43" sId="1"/>
    <undo index="65535" exp="area" dr="AA42" r="AA43" sId="1"/>
    <undo index="65535" exp="area" dr="Z42" r="Z43" sId="1"/>
    <undo index="65535" exp="area" dr="Y42" r="Y43" sId="1"/>
    <undo index="65535" exp="area" dr="X42" r="X43" sId="1"/>
    <undo index="65535" exp="area" dr="W42" r="W43" sId="1"/>
    <undo index="65535" exp="area" dr="V42" r="V43" sId="1"/>
    <undo index="65535" exp="area" dr="U42" r="U43" sId="1"/>
    <undo index="65535" exp="area" dr="T42" r="T43" sId="1"/>
    <undo index="65535" exp="area" dr="S42" r="S43" sId="1"/>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1478"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1479"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cc rId="1480" sId="1">
    <nc r="B42">
      <v>119193</v>
    </nc>
  </rcc>
  <rcc rId="1481" sId="1">
    <nc r="B43">
      <v>117842</v>
    </nc>
  </rcc>
  <rcc rId="1482" sId="1">
    <nc r="B46">
      <v>118448</v>
    </nc>
  </rcc>
  <rcc rId="1483" sId="1">
    <nc r="B54">
      <v>117846</v>
    </nc>
  </rcc>
  <rcc rId="1484" sId="1">
    <oc r="B63">
      <v>117834</v>
    </oc>
    <nc r="B63">
      <v>117835</v>
    </nc>
  </rcc>
  <rcc rId="1485" sId="1">
    <nc r="B92">
      <v>120769</v>
    </nc>
  </rcc>
  <rcc rId="1486" sId="1">
    <nc r="B93">
      <v>121622</v>
    </nc>
  </rcc>
  <rcc rId="1487" sId="1">
    <nc r="B94">
      <v>121536</v>
    </nc>
  </rcc>
  <rrc rId="1488" sId="1" ref="A128:XFD128" action="deleteRow">
    <undo index="65535" exp="area" ref3D="1" dr="$H$1:$N$1048576" dn="Z_65B035E3_87FA_46C5_996E_864F2C8D0EBC_.wvu.Cols" sId="1"/>
    <rfmt sheetId="1" xfDxf="1" sqref="A128:XFD128" start="0" length="0"/>
    <rcc rId="0" sId="1" dxf="1">
      <nc r="A128">
        <v>87</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8"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AA128" start="0" length="0">
      <dxf>
        <fill>
          <patternFill patternType="solid">
            <bgColor rgb="FFFFFF00"/>
          </patternFill>
        </fill>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89" sId="1" ref="A128:XFD128" action="deleteRow">
    <undo index="65535" exp="area" ref3D="1" dr="$H$1:$N$1048576" dn="Z_65B035E3_87FA_46C5_996E_864F2C8D0EBC_.wvu.Cols" sId="1"/>
    <rfmt sheetId="1" xfDxf="1" sqref="A128:XFD128" start="0" length="0"/>
    <rcc rId="0" sId="1" dxf="1">
      <nc r="A128">
        <v>88</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0" sId="1" ref="A128:XFD128" action="deleteRow">
    <undo index="65535" exp="area" ref3D="1" dr="$H$1:$N$1048576" dn="Z_65B035E3_87FA_46C5_996E_864F2C8D0EBC_.wvu.Cols" sId="1"/>
    <rfmt sheetId="1" xfDxf="1" sqref="A128:XFD128" start="0" length="0"/>
    <rcc rId="0" sId="1" dxf="1">
      <nc r="A128">
        <v>89</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1" sId="1" ref="A128:XFD128" action="deleteRow">
    <undo index="65535" exp="area" ref3D="1" dr="$H$1:$N$1048576" dn="Z_65B035E3_87FA_46C5_996E_864F2C8D0EBC_.wvu.Cols" sId="1"/>
    <rfmt sheetId="1" xfDxf="1" sqref="A128:XFD128" start="0" length="0"/>
    <rcc rId="0" sId="1" dxf="1">
      <nc r="A128">
        <v>90</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2" sId="1" ref="A128:XFD128" action="deleteRow">
    <undo index="65535" exp="area" ref3D="1" dr="$H$1:$N$1048576" dn="Z_65B035E3_87FA_46C5_996E_864F2C8D0EBC_.wvu.Cols" sId="1"/>
    <rfmt sheetId="1" xfDxf="1" sqref="A128:XFD128" start="0" length="0"/>
    <rcc rId="0" sId="1" dxf="1">
      <nc r="A128">
        <v>91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3" sId="1" ref="A128:XFD128" action="deleteRow">
    <undo index="65535" exp="area" ref3D="1" dr="$H$1:$N$1048576" dn="Z_65B035E3_87FA_46C5_996E_864F2C8D0EBC_.wvu.Cols" sId="1"/>
    <rfmt sheetId="1" xfDxf="1" sqref="A128:XFD128" start="0" length="0"/>
    <rcc rId="0" sId="1" dxf="1">
      <nc r="A128">
        <v>92</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4" sId="1" ref="A128:XFD128" action="deleteRow">
    <undo index="65535" exp="area" ref3D="1" dr="$H$1:$N$1048576" dn="Z_65B035E3_87FA_46C5_996E_864F2C8D0EBC_.wvu.Cols" sId="1"/>
    <rfmt sheetId="1" xfDxf="1" sqref="A128:XFD128" start="0" length="0"/>
    <rcc rId="0" sId="1" dxf="1">
      <nc r="A128">
        <v>93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5" sId="1" ref="A128:XFD128" action="deleteRow">
    <undo index="65535" exp="area" ref3D="1" dr="$H$1:$N$1048576" dn="Z_65B035E3_87FA_46C5_996E_864F2C8D0EBC_.wvu.Cols" sId="1"/>
    <rfmt sheetId="1" xfDxf="1" sqref="A128:XFD128" start="0" length="0"/>
    <rcc rId="0" sId="1" dxf="1">
      <nc r="A128">
        <v>94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6" sId="1" ref="A128:XFD128" action="deleteRow">
    <undo index="65535" exp="area" ref3D="1" dr="$H$1:$N$1048576" dn="Z_65B035E3_87FA_46C5_996E_864F2C8D0EBC_.wvu.Cols" sId="1"/>
    <rfmt sheetId="1" xfDxf="1" sqref="A128:XFD128" start="0" length="0"/>
    <rcc rId="0" sId="1" dxf="1">
      <nc r="A128">
        <v>95</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H128" start="0" length="0">
      <dxf>
        <font>
          <sz val="12"/>
          <color theme="1"/>
          <name val="Calibri"/>
          <family val="2"/>
          <charset val="1"/>
          <scheme val="minor"/>
        </font>
        <alignmen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7" sId="1" ref="A128:XFD128" action="deleteRow">
    <undo index="65535" exp="area" dr="AK42:AK128" r="AK129" sId="1"/>
    <undo index="65535" exp="area" dr="AJ42:AJ128" r="AJ129" sId="1"/>
    <undo index="65535" exp="area" dr="AI42:AI128" r="AI129" sId="1"/>
    <undo index="65535" exp="area" dr="AH42:AH128" r="AH129" sId="1"/>
    <undo index="65535" exp="area" dr="AG42:AG128" r="AG129" sId="1"/>
    <undo index="65535" exp="area" dr="AF42:AF128" r="AF129" sId="1"/>
    <undo index="65535" exp="area" dr="AE42:AE128" r="AE129" sId="1"/>
    <undo index="65535" exp="area" dr="AD42:AD128" r="AD129" sId="1"/>
    <undo index="65535" exp="area" dr="AC42:AC128" r="AC129" sId="1"/>
    <undo index="65535" exp="area" dr="AB42:AB128" r="AB129" sId="1"/>
    <undo index="65535" exp="area" dr="AA42:AA128" r="AA129" sId="1"/>
    <undo index="65535" exp="area" dr="Z42:Z128" r="Z129" sId="1"/>
    <undo index="65535" exp="area" dr="Y42:Y128" r="Y129" sId="1"/>
    <undo index="65535" exp="area" dr="X42:X128" r="X129" sId="1"/>
    <undo index="65535" exp="area" dr="W42:W128" r="W129" sId="1"/>
    <undo index="65535" exp="area" dr="V42:V128" r="V129" sId="1"/>
    <undo index="65535" exp="area" dr="U42:U128" r="U129" sId="1"/>
    <undo index="65535" exp="area" dr="T42:T128" r="T129" sId="1"/>
    <undo index="65535" exp="area" dr="S42:S128" r="S129" sId="1"/>
    <undo index="65535" exp="area" ref3D="1" dr="$H$1:$N$1048576" dn="Z_65B035E3_87FA_46C5_996E_864F2C8D0EBC_.wvu.Cols" sId="1"/>
    <rfmt sheetId="1" xfDxf="1" sqref="A128:XFD128" start="0" length="0"/>
    <rcc rId="0" sId="1" dxf="1">
      <nc r="A128">
        <v>96</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8" start="0" length="0">
      <dxf>
        <font>
          <sz val="10"/>
          <color theme="1"/>
          <name val="Calibri"/>
          <family val="2"/>
          <charset val="1"/>
          <scheme val="minor"/>
        </font>
        <alignment vertical="center"/>
        <border outline="0">
          <left style="thin">
            <color indexed="64"/>
          </left>
          <right style="thin">
            <color indexed="64"/>
          </right>
          <top style="thin">
            <color indexed="64"/>
          </top>
          <bottom style="thin">
            <color indexed="64"/>
          </bottom>
        </border>
      </dxf>
    </rfmt>
    <rfmt sheetId="1" sqref="H12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28">
        <f>S128/AE128*100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498" sId="1" ref="A128:XFD128" action="deleteRow">
    <undo index="65535" exp="area" ref3D="1" dr="$H$1:$N$1048576" dn="Z_65B035E3_87FA_46C5_996E_864F2C8D0EBC_.wvu.Cols" sId="1"/>
    <rfmt sheetId="1" xfDxf="1" sqref="A128:XFD128" start="0" length="0"/>
    <rfmt sheetId="1" sqref="A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28"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8">
        <f>SUM(S42:S127)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8">
        <f>SUM(T42:T127)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8">
        <f>SUM(U42:U127)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8">
        <f>SUM(V42:V127)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8">
        <f>SUM(W42:W127)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8">
        <f>SUM(X42:X127)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8">
        <f>SUM(Y42:Y127)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8">
        <f>SUM(Z42:Z127)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8">
        <f>SUM(AA42:AA127)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8">
        <f>SUM(AB42:AB127)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8">
        <f>SUM(AC42:AC127)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8">
        <f>SUM(AD42:AD127)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8">
        <f>SUM(AE42:AE127)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8">
        <f>SUM(AF42:AF127)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8">
        <f>SUM(AG42:AG127)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28">
        <f>SUM(AH42:AH127)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28">
        <f>SUM(AI42:AI127)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8">
        <f>SUM(AJ42:AJ127)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8">
        <f>SUM(AK42:AK127)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28" start="0" length="0">
      <dxf>
        <font>
          <sz val="12"/>
          <color theme="1"/>
          <name val="Calibri"/>
          <family val="2"/>
          <charset val="238"/>
          <scheme val="minor"/>
        </font>
      </dxf>
    </rfmt>
  </rrc>
  <rrc rId="1499" sId="1" ref="A128:XFD128" action="deleteRow">
    <undo index="65535" exp="area" ref3D="1" dr="$A$6:$DG$128" dn="Z_7C1B4D6D_D666_48DD_AB17_E00791B6F0B6_.wvu.FilterData" sId="1"/>
    <undo index="65535" exp="area" ref3D="1" dr="$A$6:$DG$128" dn="Z_65B035E3_87FA_46C5_996E_864F2C8D0EBC_.wvu.FilterData" sId="1"/>
    <undo index="65535" exp="area" ref3D="1" dr="$H$1:$N$1048576" dn="Z_65B035E3_87FA_46C5_996E_864F2C8D0EBC_.wvu.Cols" sId="1"/>
    <undo index="65535" exp="area" ref3D="1" dr="$A$3:$AL$128" dn="Z_250231BB_5F02_4B46_B1CA_B904A9B40BA2_.wvu.FilterData" sId="1"/>
    <undo index="65535" exp="area" ref3D="1" dr="$A$6:$DG$128" dn="Z_107CF550_CA10_4664_8BEF_E9F604AC22BE_.wvu.FilterData" sId="1"/>
    <undo index="65535" exp="area" ref3D="1" dr="$A$1:$AL$128" dn="_FilterDatabase" sId="1"/>
    <rfmt sheetId="1" xfDxf="1" sqref="A128:XFD128" start="0" length="0"/>
    <rfmt sheetId="1" sqref="A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1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sz val="12"/>
          <color theme="1"/>
          <name val="Calibri"/>
          <family val="2"/>
          <charset val="238"/>
          <scheme val="minor"/>
        </font>
        <fill>
          <patternFill patternType="solid">
            <bgColor theme="0"/>
          </patternFill>
        </fill>
        <alignment vertical="center"/>
        <border outline="0">
          <left style="thin">
            <color indexed="64"/>
          </left>
          <right style="thin">
            <color indexed="64"/>
          </right>
          <top style="thin">
            <color indexed="64"/>
          </top>
          <bottom style="thin">
            <color indexed="64"/>
          </bottom>
        </border>
      </dxf>
    </rfmt>
    <rfmt sheetId="1" sqref="F128" start="0" length="0">
      <dxf>
        <font>
          <sz val="12"/>
          <color theme="1"/>
          <name val="Calibri"/>
          <family val="2"/>
          <charset val="238"/>
          <scheme val="minor"/>
        </font>
        <fill>
          <patternFill patternType="solid">
            <bgColor rgb="FFFFFF00"/>
          </patternFill>
        </fill>
        <alignment vertical="center"/>
        <border outline="0">
          <left style="thin">
            <color indexed="64"/>
          </left>
          <right style="thin">
            <color indexed="64"/>
          </right>
          <top style="thin">
            <color indexed="64"/>
          </top>
          <bottom style="thin">
            <color indexed="64"/>
          </bottom>
        </border>
      </dxf>
    </rfmt>
    <rfmt sheetId="1" sqref="G12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name val="Calibri"/>
          <family val="2"/>
          <charset val="238"/>
          <scheme val="minor"/>
        </font>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8">
        <f>T128+U128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T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V128">
        <f>W128+X128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W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Y128">
        <f>Z128+AA128</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Z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B128">
        <f>AC128+AD128</f>
      </nc>
      <n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ndxf>
    </rcc>
    <rfmt sheetId="1" s="1" sqref="AC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128"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E128">
        <f>S128+V128+Y128+AB128</f>
      </nc>
      <ndxf>
        <font>
          <sz val="12"/>
          <color auto="1"/>
          <name val="Calibri"/>
          <family val="2"/>
          <charset val="238"/>
          <scheme val="minor"/>
        </font>
        <numFmt numFmtId="165" formatCode="#,##0.00_ ;\-#,##0.00\ "/>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1" sqref="AF128" start="0" length="0">
      <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dxf>
    </rfmt>
    <rcc rId="0" sId="1" s="1" dxf="1">
      <nc r="AG128">
        <f>AE128+AF128</f>
      </nc>
      <n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ndxf>
    </rcc>
    <rfmt sheetId="1" sqref="AH128" start="0" length="0">
      <dxf>
        <font>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28" start="0" length="0">
      <dxf>
        <font>
          <sz val="12"/>
          <color theme="1"/>
          <name val="Trebuchet MS"/>
          <family val="2"/>
          <charset val="238"/>
          <scheme val="none"/>
        </font>
        <numFmt numFmtId="19" formatCode="dd/mm/yyyy"/>
        <alignment vertical="center" wrapText="1"/>
        <border outline="0">
          <left style="thin">
            <color indexed="64"/>
          </left>
          <right style="thin">
            <color indexed="64"/>
          </right>
          <top style="thin">
            <color indexed="64"/>
          </top>
          <bottom style="thin">
            <color indexed="64"/>
          </bottom>
        </border>
      </dxf>
    </rfmt>
    <rfmt sheetId="1" sqref="AJ128"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28"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L128" start="0" length="0">
      <dxf>
        <font>
          <sz val="12"/>
          <color theme="1"/>
          <name val="Calibri"/>
          <family val="2"/>
          <charset val="238"/>
          <scheme val="minor"/>
        </font>
      </dxf>
    </rfmt>
  </rrc>
  <rrc rId="1500" sId="1" ref="A128:XFD128" action="deleteRow">
    <undo index="65535" exp="area" ref3D="1" dr="$H$1:$N$1048576" dn="Z_65B035E3_87FA_46C5_996E_864F2C8D0EBC_.wvu.Cols" sId="1"/>
    <rfmt sheetId="1" xfDxf="1" sqref="A128:XFD128" start="0" length="0"/>
    <rfmt sheetId="1" sqref="A128" start="0" length="0">
      <dxf>
        <font>
          <sz val="12"/>
          <color auto="1"/>
          <name val="Calibri"/>
          <family val="2"/>
          <charset val="238"/>
          <scheme val="minor"/>
        </font>
        <alignment horizontal="center" vertical="center" wrapText="1"/>
      </dxf>
    </rfmt>
    <rfmt sheetId="1" sqref="B128" start="0" length="0">
      <dxf>
        <font>
          <sz val="12"/>
          <color auto="1"/>
          <name val="Calibri"/>
          <family val="2"/>
          <charset val="238"/>
          <scheme val="minor"/>
        </font>
        <fill>
          <patternFill patternType="solid">
            <bgColor rgb="FFFFFF00"/>
          </patternFill>
        </fill>
        <alignment horizontal="center" vertical="center" wrapText="1"/>
      </dxf>
    </rfmt>
    <rfmt sheetId="1" sqref="C128" start="0" length="0">
      <dxf>
        <font>
          <b/>
          <sz val="12"/>
          <color auto="1"/>
          <name val="Calibri"/>
          <family val="2"/>
          <charset val="238"/>
          <scheme val="minor"/>
        </font>
        <fill>
          <patternFill patternType="solid">
            <bgColor rgb="FFFFFF00"/>
          </patternFill>
        </fill>
        <alignment horizontal="center" vertical="center" wrapText="1"/>
      </dxf>
    </rfmt>
    <rfmt sheetId="1" sqref="D128" start="0" length="0">
      <dxf>
        <font>
          <sz val="12"/>
          <color auto="1"/>
          <name val="Calibri"/>
          <family val="2"/>
          <charset val="238"/>
          <scheme val="minor"/>
        </font>
        <fill>
          <patternFill patternType="solid">
            <bgColor rgb="FFFFFF00"/>
          </patternFill>
        </fill>
        <alignment horizontal="center" vertical="center" wrapText="1"/>
      </dxf>
    </rfmt>
    <rfmt sheetId="1" sqref="E128" start="0" length="0">
      <dxf>
        <font>
          <sz val="12"/>
          <color theme="1"/>
          <name val="Calibri"/>
          <family val="2"/>
          <charset val="238"/>
          <scheme val="minor"/>
        </font>
        <fill>
          <patternFill patternType="solid">
            <bgColor theme="0"/>
          </patternFill>
        </fill>
        <alignment vertical="center"/>
      </dxf>
    </rfmt>
    <rfmt sheetId="1" sqref="F128" start="0" length="0">
      <dxf>
        <font>
          <sz val="12"/>
          <color theme="1"/>
          <name val="Calibri"/>
          <family val="2"/>
          <charset val="238"/>
          <scheme val="minor"/>
        </font>
        <fill>
          <patternFill patternType="solid">
            <bgColor rgb="FFFFFF00"/>
          </patternFill>
        </fill>
        <alignment vertical="center"/>
      </dxf>
    </rfmt>
    <rfmt sheetId="1" sqref="G128" start="0" length="0">
      <dxf>
        <font>
          <sz val="12"/>
          <color auto="1"/>
          <name val="Calibri"/>
          <family val="2"/>
          <charset val="238"/>
          <scheme val="minor"/>
        </font>
        <alignment horizontal="left" vertical="center" wrapText="1"/>
      </dxf>
    </rfmt>
    <rfmt sheetId="1" sqref="H128" start="0" length="0">
      <dxf>
        <font>
          <sz val="12"/>
          <color auto="1"/>
          <name val="Calibri"/>
          <family val="2"/>
          <charset val="238"/>
          <scheme val="minor"/>
        </font>
        <alignment horizontal="left" vertical="center" wrapText="1"/>
      </dxf>
    </rfmt>
    <rfmt sheetId="1" sqref="I128" start="0" length="0">
      <dxf>
        <font>
          <sz val="12"/>
          <color auto="1"/>
          <name val="Calibri"/>
          <family val="2"/>
          <charset val="238"/>
          <scheme val="minor"/>
        </font>
        <fill>
          <patternFill patternType="solid">
            <bgColor rgb="FFFFFF00"/>
          </patternFill>
        </fill>
        <alignment horizontal="left" vertical="center" wrapText="1"/>
      </dxf>
    </rfmt>
    <rfmt sheetId="1" sqref="J128" start="0" length="0">
      <dxf>
        <font>
          <sz val="12"/>
          <color auto="1"/>
          <name val="Calibri"/>
          <family val="2"/>
          <charset val="238"/>
          <scheme val="minor"/>
        </font>
        <alignment horizontal="justify" vertical="center" wrapText="1"/>
      </dxf>
    </rfmt>
    <rfmt sheetId="1" sqref="K128" start="0" length="0">
      <dxf>
        <font>
          <sz val="12"/>
          <color auto="1"/>
          <name val="Calibri"/>
          <family val="2"/>
          <charset val="238"/>
          <scheme val="minor"/>
        </font>
        <numFmt numFmtId="19" formatCode="dd/mm/yyyy"/>
        <alignment horizontal="center" vertical="center" wrapText="1"/>
      </dxf>
    </rfmt>
    <rfmt sheetId="1" sqref="L128" start="0" length="0">
      <dxf>
        <font>
          <sz val="12"/>
          <color auto="1"/>
          <name val="Calibri"/>
          <family val="2"/>
          <charset val="238"/>
          <scheme val="minor"/>
        </font>
        <numFmt numFmtId="19" formatCode="dd/mm/yyyy"/>
        <alignment horizontal="center" vertical="center" wrapText="1"/>
      </dxf>
    </rfmt>
    <rfmt sheetId="1" sqref="M128" start="0" length="0">
      <dxf>
        <font>
          <sz val="12"/>
          <color auto="1"/>
          <name val="Calibri"/>
          <family val="2"/>
          <charset val="238"/>
          <scheme val="minor"/>
        </font>
        <numFmt numFmtId="164" formatCode="0.000000000"/>
        <alignment horizontal="center" vertical="center" wrapText="1"/>
      </dxf>
    </rfmt>
    <rfmt sheetId="1" sqref="N128" start="0" length="0">
      <dxf>
        <font>
          <sz val="12"/>
          <color auto="1"/>
          <name val="Calibri"/>
          <family val="2"/>
          <charset val="238"/>
          <scheme val="minor"/>
        </font>
        <fill>
          <patternFill patternType="solid">
            <bgColor theme="0"/>
          </patternFill>
        </fill>
        <alignment horizontal="center" vertical="center" wrapText="1"/>
      </dxf>
    </rfmt>
    <rfmt sheetId="1" sqref="O128" start="0" length="0">
      <dxf>
        <font>
          <sz val="12"/>
          <color auto="1"/>
          <name val="Calibri"/>
          <family val="2"/>
          <charset val="238"/>
          <scheme val="minor"/>
        </font>
        <fill>
          <patternFill patternType="solid">
            <bgColor theme="0"/>
          </patternFill>
        </fill>
        <alignment horizontal="center" vertical="center" wrapText="1"/>
      </dxf>
    </rfmt>
    <rfmt sheetId="1" sqref="P128" start="0" length="0">
      <dxf>
        <font>
          <sz val="12"/>
          <color auto="1"/>
          <name val="Calibri"/>
          <family val="2"/>
          <charset val="238"/>
          <scheme val="minor"/>
        </font>
        <fill>
          <patternFill patternType="solid">
            <bgColor theme="0"/>
          </patternFill>
        </fill>
        <alignment horizontal="center" vertical="center" wrapText="1"/>
      </dxf>
    </rfmt>
    <rfmt sheetId="1" sqref="Q128" start="0" length="0">
      <dxf>
        <font>
          <sz val="12"/>
          <color theme="1"/>
          <name val="Calibri"/>
          <family val="2"/>
          <charset val="238"/>
          <scheme val="minor"/>
        </font>
        <fill>
          <patternFill patternType="solid">
            <bgColor theme="0"/>
          </patternFill>
        </fill>
        <alignment horizontal="center" vertical="center" wrapText="1"/>
      </dxf>
    </rfmt>
    <rfmt sheetId="1" sqref="R128" start="0" length="0">
      <dxf>
        <font>
          <sz val="12"/>
          <color auto="1"/>
          <name val="Calibri"/>
          <family val="2"/>
          <charset val="238"/>
          <scheme val="minor"/>
        </font>
        <alignment horizontal="center" vertical="center" wrapText="1"/>
      </dxf>
    </rfmt>
    <rfmt sheetId="1" s="1" sqref="S128" start="0" length="0">
      <dxf>
        <font>
          <sz val="12"/>
          <color auto="1"/>
          <name val="Calibri"/>
          <family val="2"/>
          <charset val="238"/>
          <scheme val="minor"/>
        </font>
        <numFmt numFmtId="165" formatCode="#,##0.00_ ;\-#,##0.00\ "/>
        <alignment vertical="center" wrapText="1"/>
      </dxf>
    </rfmt>
    <rfmt sheetId="1" s="1" sqref="T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U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V128" start="0" length="0">
      <dxf>
        <font>
          <sz val="12"/>
          <color auto="1"/>
          <name val="Calibri"/>
          <family val="2"/>
          <charset val="238"/>
          <scheme val="minor"/>
        </font>
        <numFmt numFmtId="165" formatCode="#,##0.00_ ;\-#,##0.00\ "/>
        <alignment vertical="center" wrapText="1"/>
      </dxf>
    </rfmt>
    <rfmt sheetId="1" s="1" sqref="W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X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Y128" start="0" length="0">
      <dxf>
        <font>
          <sz val="12"/>
          <color auto="1"/>
          <name val="Calibri"/>
          <family val="2"/>
          <charset val="238"/>
          <scheme val="minor"/>
        </font>
        <numFmt numFmtId="165" formatCode="#,##0.00_ ;\-#,##0.00\ "/>
        <alignment vertical="center" wrapText="1"/>
      </dxf>
    </rfmt>
    <rfmt sheetId="1" s="1" sqref="Z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A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B128" start="0" length="0">
      <dxf>
        <font>
          <sz val="12"/>
          <color auto="1"/>
          <name val="Calibri"/>
          <family val="2"/>
          <charset val="238"/>
          <scheme val="minor"/>
        </font>
        <numFmt numFmtId="165" formatCode="#,##0.00_ ;\-#,##0.00\ "/>
        <alignment vertical="center" wrapText="1"/>
      </dxf>
    </rfmt>
    <rfmt sheetId="1" s="1" sqref="AC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D128"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E128" start="0" length="0">
      <dxf>
        <font>
          <sz val="12"/>
          <color auto="1"/>
          <name val="Calibri"/>
          <family val="2"/>
          <charset val="238"/>
          <scheme val="minor"/>
        </font>
        <numFmt numFmtId="165" formatCode="#,##0.00_ ;\-#,##0.00\ "/>
        <fill>
          <patternFill patternType="solid">
            <bgColor theme="0"/>
          </patternFill>
        </fill>
        <alignment vertical="center" wrapText="1"/>
      </dxf>
    </rfmt>
    <rfmt sheetId="1" s="1" sqref="AF128" start="0" length="0">
      <dxf>
        <font>
          <sz val="12"/>
          <color auto="1"/>
          <name val="Calibri"/>
          <family val="2"/>
          <charset val="238"/>
          <scheme val="minor"/>
        </font>
        <numFmt numFmtId="165" formatCode="#,##0.00_ ;\-#,##0.00\ "/>
        <alignment vertical="center" wrapText="1"/>
      </dxf>
    </rfmt>
    <rfmt sheetId="1" s="1" sqref="AG128" start="0" length="0">
      <dxf>
        <font>
          <sz val="12"/>
          <color auto="1"/>
          <name val="Calibri"/>
          <family val="2"/>
          <charset val="238"/>
          <scheme val="minor"/>
        </font>
        <numFmt numFmtId="165" formatCode="#,##0.00_ ;\-#,##0.00\ "/>
        <alignment vertical="center" wrapText="1"/>
      </dxf>
    </rfmt>
    <rfmt sheetId="1" sqref="AH128" start="0" length="0">
      <dxf>
        <font>
          <sz val="12"/>
          <color auto="1"/>
          <name val="Calibri"/>
          <family val="2"/>
          <charset val="238"/>
          <scheme val="minor"/>
        </font>
        <numFmt numFmtId="3" formatCode="#,##0"/>
        <alignment vertical="center" wrapText="1"/>
      </dxf>
    </rfmt>
    <rfmt sheetId="1" sqref="AI128" start="0" length="0">
      <dxf>
        <font>
          <sz val="12"/>
          <color theme="1"/>
          <name val="Trebuchet MS"/>
          <family val="2"/>
          <charset val="238"/>
          <scheme val="none"/>
        </font>
        <numFmt numFmtId="19" formatCode="dd/mm/yyyy"/>
        <alignment vertical="center" wrapText="1"/>
      </dxf>
    </rfmt>
    <rfmt sheetId="1" sqref="AJ128" start="0" length="0">
      <dxf>
        <font>
          <sz val="12"/>
          <color auto="1"/>
          <name val="Calibri"/>
          <family val="2"/>
          <charset val="238"/>
          <scheme val="minor"/>
        </font>
        <numFmt numFmtId="4" formatCode="#,##0.00"/>
        <alignment vertical="center" wrapText="1"/>
      </dxf>
    </rfmt>
    <rfmt sheetId="1" sqref="AK128" start="0" length="0">
      <dxf>
        <font>
          <sz val="12"/>
          <color auto="1"/>
          <name val="Calibri"/>
          <family val="2"/>
          <charset val="238"/>
          <scheme val="minor"/>
        </font>
        <numFmt numFmtId="4" formatCode="#,##0.00"/>
        <alignment vertical="center" wrapText="1"/>
      </dxf>
    </rfmt>
    <rfmt sheetId="1" sqref="AL128" start="0" length="0">
      <dxf>
        <font>
          <sz val="12"/>
          <color theme="1"/>
          <name val="Calibri"/>
          <family val="2"/>
          <charset val="238"/>
          <scheme val="minor"/>
        </font>
      </dxf>
    </rfmt>
  </rrc>
  <rrc rId="1501" sId="1" ref="A128:XFD128" action="deleteRow">
    <undo index="65535" exp="area" dr="$F$7:$F$128" r="AK142" sId="1"/>
    <undo index="0" exp="area" dr="AK$7:AK$128" r="AK142" sId="1"/>
    <undo index="65535" exp="area" dr="$F$7:$F$128" r="AJ142" sId="1"/>
    <undo index="0" exp="area" dr="AJ$7:AJ$128" r="AJ142" sId="1"/>
    <undo index="65535" exp="area" dr="$F$7:$F$128" r="AG142" sId="1"/>
    <undo index="0" exp="area" dr="AG$7:AG$128" r="AG142" sId="1"/>
    <undo index="65535" exp="area" dr="$F$7:$F$128" r="AF142" sId="1"/>
    <undo index="0" exp="area" dr="AF$7:AF$128" r="AF142" sId="1"/>
    <undo index="65535" exp="area" dr="$F$7:$F$128" r="AE142" sId="1"/>
    <undo index="0" exp="area" dr="AE$7:AE$128" r="AE142" sId="1"/>
    <undo index="65535" exp="area" dr="$F$7:$F$128" r="AD142" sId="1"/>
    <undo index="0" exp="area" dr="AD$7:AD$128" r="AD142" sId="1"/>
    <undo index="65535" exp="area" dr="$F$7:$F$128" r="AC142" sId="1"/>
    <undo index="0" exp="area" dr="AC$7:AC$128" r="AC142" sId="1"/>
    <undo index="65535" exp="area" dr="$F$7:$F$128" r="AB142" sId="1"/>
    <undo index="0" exp="area" dr="AB$7:AB$128" r="AB142" sId="1"/>
    <undo index="65535" exp="area" dr="$F$42:$F$128" r="AA142" sId="1"/>
    <undo index="0" exp="area" dr="AA$42:AA$128" r="AA142" sId="1"/>
    <undo index="65535" exp="area" dr="$F$42:$F$128" r="Z142" sId="1"/>
    <undo index="0" exp="area" dr="Z$42:Z$128" r="Z142" sId="1"/>
    <undo index="65535" exp="area" dr="$F$42:$F$128" r="Y142" sId="1"/>
    <undo index="0" exp="area" dr="Y$42:Y$128" r="Y142" sId="1"/>
    <undo index="65535" exp="area" dr="$F$7:$F$128" r="X142" sId="1"/>
    <undo index="0" exp="area" dr="X$7:X$128" r="X142" sId="1"/>
    <undo index="65535" exp="area" dr="$F$7:$F$128" r="W142" sId="1"/>
    <undo index="0" exp="area" dr="W$7:W$128" r="W142" sId="1"/>
    <undo index="65535" exp="area" dr="$F$7:$F$128" r="V142" sId="1"/>
    <undo index="0" exp="area" dr="V$7:V$128" r="V142" sId="1"/>
    <undo index="65535" exp="area" dr="$F$7:$F$128" r="U142" sId="1"/>
    <undo index="0" exp="area" dr="U$7:U$128" r="U142" sId="1"/>
    <undo index="65535" exp="area" dr="$F$7:$F$128" r="T142" sId="1"/>
    <undo index="0" exp="area" dr="T$7:T$128" r="T142" sId="1"/>
    <undo index="65535" exp="area" dr="$F$7:$F$128" r="S142" sId="1"/>
    <undo index="0" exp="area" dr="S$7:S$128" r="S142" sId="1"/>
    <undo index="65535" exp="area" dr="$F$7:$F$128" r="AK140" sId="1"/>
    <undo index="0" exp="area" dr="AK$7:AK$128" r="AK140" sId="1"/>
    <undo index="65535" exp="area" dr="$F$7:$F$128" r="AJ140" sId="1"/>
    <undo index="0" exp="area" dr="AJ$7:AJ$128" r="AJ140" sId="1"/>
    <undo index="65535" exp="area" dr="$F$7:$F$128" r="AG140" sId="1"/>
    <undo index="0" exp="area" dr="AG$7:AG$128" r="AG140" sId="1"/>
    <undo index="65535" exp="area" dr="$F$7:$F$128" r="AF140" sId="1"/>
    <undo index="0" exp="area" dr="AF$7:AF$128" r="AF140" sId="1"/>
    <undo index="65535" exp="area" dr="$F$7:$F$128" r="AE140" sId="1"/>
    <undo index="0" exp="area" dr="AE$7:AE$128" r="AE140" sId="1"/>
    <undo index="65535" exp="area" dr="$F$7:$F$128" r="AD140" sId="1"/>
    <undo index="0" exp="area" dr="AD$7:AD$128" r="AD140" sId="1"/>
    <undo index="65535" exp="area" dr="$F$7:$F$128" r="AC140" sId="1"/>
    <undo index="0" exp="area" dr="AC$7:AC$128" r="AC140" sId="1"/>
    <undo index="65535" exp="area" dr="$F$7:$F$128" r="AB140" sId="1"/>
    <undo index="0" exp="area" dr="AB$7:AB$128" r="AB140" sId="1"/>
    <undo index="65535" exp="area" dr="$F$7:$F$128" r="AA140" sId="1"/>
    <undo index="0" exp="area" dr="AA$7:AA$128" r="AA140" sId="1"/>
    <undo index="65535" exp="area" dr="$F$7:$F$128" r="Z140" sId="1"/>
    <undo index="0" exp="area" dr="Z$7:Z$128" r="Z140" sId="1"/>
    <undo index="65535" exp="area" dr="$F$7:$F$128" r="Y140" sId="1"/>
    <undo index="0" exp="area" dr="Y$7:Y$128" r="Y140" sId="1"/>
    <undo index="65535" exp="area" dr="$F$7:$F$128" r="X140" sId="1"/>
    <undo index="0" exp="area" dr="X$7:X$128" r="X140" sId="1"/>
    <undo index="65535" exp="area" dr="$F$7:$F$128" r="W140" sId="1"/>
    <undo index="0" exp="area" dr="W$7:W$128" r="W140" sId="1"/>
    <undo index="65535" exp="area" dr="$F$7:$F$128" r="V140" sId="1"/>
    <undo index="0" exp="area" dr="V$7:V$128" r="V140" sId="1"/>
    <undo index="65535" exp="area" dr="$F$7:$F$128" r="U140" sId="1"/>
    <undo index="0" exp="area" dr="U$7:U$128" r="U140" sId="1"/>
    <undo index="65535" exp="area" dr="$F$7:$F$128" r="T140" sId="1"/>
    <undo index="0" exp="area" dr="T$7:T$128" r="T140" sId="1"/>
    <undo index="65535" exp="area" dr="$F$7:$F$128" r="S140" sId="1"/>
    <undo index="0" exp="area" dr="S$7:S$128" r="S140" sId="1"/>
    <undo index="0" exp="area" dr="F$7:F$128" r="D140" sId="1"/>
    <undo index="65535" exp="area" dr="$F$7:$F$128" r="AK139" sId="1"/>
    <undo index="0" exp="area" dr="AK$7:AK$128" r="AK139" sId="1"/>
    <undo index="65535" exp="area" dr="$F$7:$F$128" r="AJ139" sId="1"/>
    <undo index="0" exp="area" dr="AJ$7:AJ$128" r="AJ139" sId="1"/>
    <undo index="65535" exp="area" dr="$F$7:$F$128" r="AG139" sId="1"/>
    <undo index="0" exp="area" dr="AG$7:AG$128" r="AG139" sId="1"/>
    <undo index="65535" exp="area" dr="$F$7:$F$128" r="AF139" sId="1"/>
    <undo index="0" exp="area" dr="AF$7:AF$128" r="AF139" sId="1"/>
    <undo index="65535" exp="area" dr="$F$7:$F$128" r="AE139" sId="1"/>
    <undo index="0" exp="area" dr="AE$7:AE$128" r="AE139" sId="1"/>
    <undo index="65535" exp="area" dr="$F$7:$F$128" r="AD139" sId="1"/>
    <undo index="0" exp="area" dr="AD$7:AD$128" r="AD139" sId="1"/>
    <undo index="65535" exp="area" dr="$F$7:$F$128" r="AC139" sId="1"/>
    <undo index="0" exp="area" dr="AC$7:AC$128" r="AC139" sId="1"/>
    <undo index="65535" exp="area" dr="$F$7:$F$128" r="AB139" sId="1"/>
    <undo index="0" exp="area" dr="AB$7:AB$128" r="AB139" sId="1"/>
    <undo index="65535" exp="area" dr="$F$7:$F$128" r="AA139" sId="1"/>
    <undo index="0" exp="area" dr="AA$7:AA$128" r="AA139" sId="1"/>
    <undo index="65535" exp="area" dr="$F$7:$F$128" r="Z139" sId="1"/>
    <undo index="0" exp="area" dr="Z$7:Z$128" r="Z139" sId="1"/>
    <undo index="65535" exp="area" dr="$F$7:$F$128" r="Y139" sId="1"/>
    <undo index="0" exp="area" dr="Y$7:Y$128" r="Y139" sId="1"/>
    <undo index="65535" exp="area" dr="$F$7:$F$128" r="X139" sId="1"/>
    <undo index="0" exp="area" dr="X$7:X$128" r="X139" sId="1"/>
    <undo index="65535" exp="area" dr="$F$7:$F$128" r="W139" sId="1"/>
    <undo index="0" exp="area" dr="W$7:W$128" r="W139" sId="1"/>
    <undo index="65535" exp="area" dr="$F$7:$F$128" r="V139" sId="1"/>
    <undo index="0" exp="area" dr="V$7:V$128" r="V139" sId="1"/>
    <undo index="65535" exp="area" dr="$F$7:$F$128" r="U139" sId="1"/>
    <undo index="0" exp="area" dr="U$7:U$128" r="U139" sId="1"/>
    <undo index="65535" exp="area" dr="$F$7:$F$128" r="T139" sId="1"/>
    <undo index="0" exp="area" dr="T$7:T$128" r="T139" sId="1"/>
    <undo index="65535" exp="area" dr="$F$7:$F$128" r="S139" sId="1"/>
    <undo index="0" exp="area" dr="S$7:S$128" r="S139" sId="1"/>
    <undo index="0" exp="area" dr="F$7:F$128" r="D139" sId="1"/>
    <undo index="65535" exp="area" dr="$F$7:$F$128" r="AK138" sId="1"/>
    <undo index="0" exp="area" dr="AK$7:AK$128" r="AK138" sId="1"/>
    <undo index="65535" exp="area" dr="$F$7:$F$128" r="AJ138" sId="1"/>
    <undo index="0" exp="area" dr="AJ$7:AJ$128" r="AJ138" sId="1"/>
    <undo index="65535" exp="area" dr="$F$7:$F$128" r="AG138" sId="1"/>
    <undo index="0" exp="area" dr="AG$7:AG$128" r="AG138" sId="1"/>
    <undo index="65535" exp="area" dr="$F$7:$F$128" r="AF138" sId="1"/>
    <undo index="0" exp="area" dr="AF$7:AF$128" r="AF138" sId="1"/>
    <undo index="65535" exp="area" dr="$F$7:$F$128" r="AE138" sId="1"/>
    <undo index="0" exp="area" dr="AE$7:AE$128" r="AE138" sId="1"/>
    <undo index="65535" exp="area" dr="$F$7:$F$128" r="AD138" sId="1"/>
    <undo index="0" exp="area" dr="AD$7:AD$128" r="AD138" sId="1"/>
    <undo index="65535" exp="area" dr="$F$7:$F$128" r="AC138" sId="1"/>
    <undo index="0" exp="area" dr="AC$7:AC$128" r="AC138" sId="1"/>
    <undo index="65535" exp="area" dr="$F$7:$F$128" r="AB138" sId="1"/>
    <undo index="0" exp="area" dr="AB$7:AB$128" r="AB138" sId="1"/>
    <undo index="65535" exp="area" dr="$F$7:$F$128" r="AA138" sId="1"/>
    <undo index="0" exp="area" dr="AA$7:AA$128" r="AA138" sId="1"/>
    <undo index="65535" exp="area" dr="$F$7:$F$128" r="Z138" sId="1"/>
    <undo index="0" exp="area" dr="Z$7:Z$128" r="Z138" sId="1"/>
    <undo index="65535" exp="area" dr="$F$7:$F$128" r="Y138" sId="1"/>
    <undo index="0" exp="area" dr="Y$7:Y$128" r="Y138" sId="1"/>
    <undo index="65535" exp="area" dr="$F$7:$F$128" r="X138" sId="1"/>
    <undo index="0" exp="area" dr="X$7:X$128" r="X138" sId="1"/>
    <undo index="65535" exp="area" dr="$F$7:$F$128" r="W138" sId="1"/>
    <undo index="0" exp="area" dr="W$7:W$128" r="W138" sId="1"/>
    <undo index="65535" exp="area" dr="$F$7:$F$128" r="V138" sId="1"/>
    <undo index="0" exp="area" dr="V$7:V$128" r="V138" sId="1"/>
    <undo index="65535" exp="area" dr="$F$7:$F$128" r="U138" sId="1"/>
    <undo index="0" exp="area" dr="U$7:U$128" r="U138" sId="1"/>
    <undo index="65535" exp="area" dr="$F$7:$F$128" r="T138" sId="1"/>
    <undo index="0" exp="area" dr="T$7:T$128" r="T138" sId="1"/>
    <undo index="65535" exp="area" dr="$F$7:$F$128" r="S138" sId="1"/>
    <undo index="0" exp="area" dr="S$7:S$128" r="S138" sId="1"/>
    <undo index="0" exp="area" dr="F$7:F$128" r="D138" sId="1"/>
    <undo index="65535" exp="area" dr="$F$7:$F$128" r="AK137" sId="1"/>
    <undo index="0" exp="area" dr="AK$7:AK$128" r="AK137" sId="1"/>
    <undo index="65535" exp="area" dr="$F$7:$F$128" r="AJ137" sId="1"/>
    <undo index="0" exp="area" dr="AJ$7:AJ$128" r="AJ137" sId="1"/>
    <undo index="65535" exp="area" dr="$F$7:$F$128" r="AG137" sId="1"/>
    <undo index="0" exp="area" dr="AG$7:AG$128" r="AG137" sId="1"/>
    <undo index="65535" exp="area" dr="$F$7:$F$128" r="AF137" sId="1"/>
    <undo index="0" exp="area" dr="AF$7:AF$128" r="AF137" sId="1"/>
    <undo index="65535" exp="area" dr="$F$7:$F$128" r="AE137" sId="1"/>
    <undo index="0" exp="area" dr="AE$7:AE$128" r="AE137" sId="1"/>
    <undo index="65535" exp="area" dr="$F$7:$F$128" r="AD137" sId="1"/>
    <undo index="0" exp="area" dr="AD$7:AD$128" r="AD137" sId="1"/>
    <undo index="65535" exp="area" dr="$F$7:$F$128" r="AC137" sId="1"/>
    <undo index="0" exp="area" dr="AC$7:AC$128" r="AC137" sId="1"/>
    <undo index="65535" exp="area" dr="$F$7:$F$128" r="AB137" sId="1"/>
    <undo index="0" exp="area" dr="AB$7:AB$128" r="AB137" sId="1"/>
    <undo index="65535" exp="area" dr="$F$7:$F$128" r="AA137" sId="1"/>
    <undo index="0" exp="area" dr="AA$7:AA$128" r="AA137" sId="1"/>
    <undo index="65535" exp="area" dr="$F$7:$F$128" r="Z137" sId="1"/>
    <undo index="0" exp="area" dr="Z$7:Z$128" r="Z137" sId="1"/>
    <undo index="65535" exp="area" dr="$F$7:$F$128" r="Y137" sId="1"/>
    <undo index="0" exp="area" dr="Y$7:Y$128" r="Y137" sId="1"/>
    <undo index="65535" exp="area" dr="$F$7:$F$128" r="X137" sId="1"/>
    <undo index="0" exp="area" dr="X$7:X$128" r="X137" sId="1"/>
    <undo index="65535" exp="area" dr="$F$7:$F$128" r="W137" sId="1"/>
    <undo index="0" exp="area" dr="W$7:W$128" r="W137" sId="1"/>
    <undo index="65535" exp="area" dr="$F$7:$F$128" r="V137" sId="1"/>
    <undo index="0" exp="area" dr="V$7:V$128" r="V137" sId="1"/>
    <undo index="65535" exp="area" dr="$F$7:$F$128" r="U137" sId="1"/>
    <undo index="0" exp="area" dr="U$7:U$128" r="U137" sId="1"/>
    <undo index="65535" exp="area" dr="$F$7:$F$128" r="T137" sId="1"/>
    <undo index="0" exp="area" dr="T$7:T$128" r="T137" sId="1"/>
    <undo index="65535" exp="area" dr="$F$7:$F$128" r="S137" sId="1"/>
    <undo index="0" exp="area" dr="S$7:S$128" r="S137" sId="1"/>
    <undo index="0" exp="area" dr="F$7:F$128" r="D137" sId="1"/>
    <undo index="65535" exp="area" dr="$F$7:$F$128" r="AK135" sId="1"/>
    <undo index="0" exp="area" dr="AK$7:AK$128" r="AK135" sId="1"/>
    <undo index="65535" exp="area" dr="$F$7:$F$128" r="AJ135" sId="1"/>
    <undo index="0" exp="area" dr="AJ$7:AJ$128" r="AJ135" sId="1"/>
    <undo index="65535" exp="area" dr="$F$7:$F$128" r="AG135" sId="1"/>
    <undo index="0" exp="area" dr="AG$7:AG$128" r="AG135" sId="1"/>
    <undo index="65535" exp="area" dr="$F$7:$F$128" r="AF135" sId="1"/>
    <undo index="0" exp="area" dr="AF$7:AF$128" r="AF135" sId="1"/>
    <undo index="65535" exp="area" dr="$F$7:$F$128" r="AE135" sId="1"/>
    <undo index="0" exp="area" dr="AE$7:AE$128" r="AE135" sId="1"/>
    <undo index="65535" exp="area" dr="$F$7:$F$128" r="AD135" sId="1"/>
    <undo index="0" exp="area" dr="AD$7:AD$128" r="AD135" sId="1"/>
    <undo index="65535" exp="area" dr="$F$7:$F$128" r="AC135" sId="1"/>
    <undo index="0" exp="area" dr="AC$7:AC$128" r="AC135" sId="1"/>
    <undo index="65535" exp="area" dr="$F$7:$F$128" r="AB135" sId="1"/>
    <undo index="0" exp="area" dr="AB$7:AB$128" r="AB135" sId="1"/>
    <undo index="65535" exp="area" dr="$F$7:$F$128" r="AA135" sId="1"/>
    <undo index="0" exp="area" dr="AA$7:AA$128" r="AA135" sId="1"/>
    <undo index="65535" exp="area" dr="$F$7:$F$128" r="Z135" sId="1"/>
    <undo index="0" exp="area" dr="Z$7:Z$128" r="Z135" sId="1"/>
    <undo index="65535" exp="area" dr="$F$7:$F$128" r="Y135" sId="1"/>
    <undo index="0" exp="area" dr="Y$7:Y$128" r="Y135" sId="1"/>
    <undo index="65535" exp="area" dr="$F$7:$F$128" r="X135" sId="1"/>
    <undo index="0" exp="area" dr="X$7:X$128" r="X135" sId="1"/>
    <undo index="65535" exp="area" dr="$F$7:$F$128" r="W135" sId="1"/>
    <undo index="0" exp="area" dr="W$7:W$128" r="W135" sId="1"/>
    <undo index="65535" exp="area" dr="$F$7:$F$128" r="V135" sId="1"/>
    <undo index="0" exp="area" dr="V$7:V$128" r="V135" sId="1"/>
    <undo index="65535" exp="area" dr="$F$7:$F$128" r="U135" sId="1"/>
    <undo index="0" exp="area" dr="U$7:U$128" r="U135" sId="1"/>
    <undo index="65535" exp="area" dr="$F$7:$F$128" r="T135" sId="1"/>
    <undo index="0" exp="area" dr="T$7:T$128" r="T135" sId="1"/>
    <undo index="65535" exp="area" dr="$F$7:$F$128" r="S135" sId="1"/>
    <undo index="0" exp="area" dr="S$7:S$128" r="S135" sId="1"/>
    <undo index="0" exp="area" dr="F$7:F$128" r="D135" sId="1"/>
    <undo index="65535" exp="area" dr="$F$7:$F$128" r="AK134" sId="1"/>
    <undo index="0" exp="area" dr="AK$7:AK$128" r="AK134" sId="1"/>
    <undo index="65535" exp="area" dr="$F$7:$F$128" r="AJ134" sId="1"/>
    <undo index="0" exp="area" dr="AJ$7:AJ$128" r="AJ134" sId="1"/>
    <undo index="65535" exp="area" dr="$F$7:$F$128" r="AG134" sId="1"/>
    <undo index="0" exp="area" dr="AG$7:AG$128" r="AG134" sId="1"/>
    <undo index="65535" exp="area" dr="$F$7:$F$128" r="AF134" sId="1"/>
    <undo index="0" exp="area" dr="AF$7:AF$128" r="AF134" sId="1"/>
    <undo index="65535" exp="area" dr="$F$7:$F$128" r="AE134" sId="1"/>
    <undo index="0" exp="area" dr="AE$7:AE$128" r="AE134" sId="1"/>
    <undo index="65535" exp="area" dr="$F$7:$F$128" r="AD134" sId="1"/>
    <undo index="0" exp="area" dr="AD$7:AD$128" r="AD134" sId="1"/>
    <undo index="65535" exp="area" dr="$F$7:$F$128" r="AC134" sId="1"/>
    <undo index="0" exp="area" dr="AC$7:AC$128" r="AC134" sId="1"/>
    <undo index="65535" exp="area" dr="$F$7:$F$128" r="AB134" sId="1"/>
    <undo index="0" exp="area" dr="AB$7:AB$128" r="AB134" sId="1"/>
    <undo index="65535" exp="area" dr="$F$7:$F$128" r="AA134" sId="1"/>
    <undo index="0" exp="area" dr="AA$7:AA$128" r="AA134" sId="1"/>
    <undo index="65535" exp="area" dr="$F$7:$F$128" r="Z134" sId="1"/>
    <undo index="0" exp="area" dr="Z$7:Z$128" r="Z134" sId="1"/>
    <undo index="65535" exp="area" dr="$F$7:$F$128" r="Y134" sId="1"/>
    <undo index="0" exp="area" dr="Y$7:Y$128" r="Y134" sId="1"/>
    <undo index="65535" exp="area" dr="$F$7:$F$128" r="X134" sId="1"/>
    <undo index="0" exp="area" dr="X$7:X$128" r="X134" sId="1"/>
    <undo index="65535" exp="area" dr="$F$7:$F$128" r="W134" sId="1"/>
    <undo index="0" exp="area" dr="W$7:W$128" r="W134" sId="1"/>
    <undo index="65535" exp="area" dr="$F$7:$F$128" r="V134" sId="1"/>
    <undo index="0" exp="area" dr="V$7:V$128" r="V134" sId="1"/>
    <undo index="65535" exp="area" dr="$F$7:$F$128" r="U134" sId="1"/>
    <undo index="0" exp="area" dr="U$7:U$128" r="U134" sId="1"/>
    <undo index="65535" exp="area" dr="$F$7:$F$128" r="T134" sId="1"/>
    <undo index="0" exp="area" dr="T$7:T$128" r="T134" sId="1"/>
    <undo index="65535" exp="area" dr="$F$7:$F$128" r="S134" sId="1"/>
    <undo index="0" exp="area" dr="S$7:S$128" r="S134" sId="1"/>
    <undo index="0" exp="area" dr="F$7:F$128" r="D134" sId="1"/>
    <undo index="65535" exp="area" dr="$F$7:$F$128" r="AK133" sId="1"/>
    <undo index="0" exp="area" dr="AK$7:AK$128" r="AK133" sId="1"/>
    <undo index="65535" exp="area" dr="$F$7:$F$128" r="AJ133" sId="1"/>
    <undo index="0" exp="area" dr="AJ$7:AJ$128" r="AJ133" sId="1"/>
    <undo index="65535" exp="area" dr="$F$7:$F$128" r="AG133" sId="1"/>
    <undo index="0" exp="area" dr="AG$7:AG$128" r="AG133" sId="1"/>
    <undo index="65535" exp="area" dr="$F$7:$F$128" r="AF133" sId="1"/>
    <undo index="0" exp="area" dr="AF$7:AF$128" r="AF133" sId="1"/>
    <undo index="65535" exp="area" dr="$F$7:$F$128" r="AE133" sId="1"/>
    <undo index="0" exp="area" dr="AE$7:AE$128" r="AE133" sId="1"/>
    <undo index="65535" exp="area" dr="$F$7:$F$128" r="AD133" sId="1"/>
    <undo index="0" exp="area" dr="AD$7:AD$128" r="AD133" sId="1"/>
    <undo index="65535" exp="area" dr="$F$7:$F$128" r="AC133" sId="1"/>
    <undo index="0" exp="area" dr="AC$7:AC$128" r="AC133" sId="1"/>
    <undo index="65535" exp="area" dr="$F$7:$F$128" r="AB133" sId="1"/>
    <undo index="0" exp="area" dr="AB$7:AB$128" r="AB133" sId="1"/>
    <undo index="65535" exp="area" dr="$F$7:$F$128" r="AA133" sId="1"/>
    <undo index="0" exp="area" dr="AA$7:AA$128" r="AA133" sId="1"/>
    <undo index="65535" exp="area" dr="$F$7:$F$128" r="Z133" sId="1"/>
    <undo index="0" exp="area" dr="Z$7:Z$128" r="Z133" sId="1"/>
    <undo index="65535" exp="area" dr="$F$7:$F$128" r="Y133" sId="1"/>
    <undo index="0" exp="area" dr="Y$7:Y$128" r="Y133" sId="1"/>
    <undo index="65535" exp="area" dr="$F$7:$F$128" r="X133" sId="1"/>
    <undo index="0" exp="area" dr="X$7:X$128" r="X133" sId="1"/>
    <undo index="65535" exp="area" dr="$F$7:$F$128" r="W133" sId="1"/>
    <undo index="0" exp="area" dr="W$7:W$128" r="W133" sId="1"/>
    <undo index="65535" exp="area" dr="$F$7:$F$128" r="V133" sId="1"/>
    <undo index="0" exp="area" dr="V$7:V$128" r="V133" sId="1"/>
    <undo index="65535" exp="area" dr="$F$7:$F$128" r="U133" sId="1"/>
    <undo index="0" exp="area" dr="U$7:U$128" r="U133" sId="1"/>
    <undo index="65535" exp="area" dr="$F$7:$F$128" r="T133" sId="1"/>
    <undo index="0" exp="area" dr="T$7:T$128" r="T133" sId="1"/>
    <undo index="65535" exp="area" dr="$F$7:$F$128" r="S133" sId="1"/>
    <undo index="0" exp="area" dr="S$7:S$128" r="S133" sId="1"/>
    <undo index="0" exp="area" dr="F$7:F$128" r="D133" sId="1"/>
    <undo index="65535" exp="area" dr="$F$7:$F$128" r="AK132" sId="1"/>
    <undo index="0" exp="area" dr="AK$7:AK$128" r="AK132" sId="1"/>
    <undo index="65535" exp="area" dr="$F$7:$F$128" r="AJ132" sId="1"/>
    <undo index="0" exp="area" dr="AJ$7:AJ$128" r="AJ132" sId="1"/>
    <undo index="65535" exp="area" dr="$F$7:$F$128" r="AG132" sId="1"/>
    <undo index="0" exp="area" dr="AG$7:AG$128" r="AG132" sId="1"/>
    <undo index="65535" exp="area" dr="$F$7:$F$128" r="AF132" sId="1"/>
    <undo index="0" exp="area" dr="AF$7:AF$128" r="AF132" sId="1"/>
    <undo index="65535" exp="area" dr="$F$7:$F$128" r="AE132" sId="1"/>
    <undo index="0" exp="area" dr="AE$7:AE$128" r="AE132" sId="1"/>
    <undo index="65535" exp="area" dr="$F$7:$F$128" r="AD132" sId="1"/>
    <undo index="0" exp="area" dr="AD$7:AD$128" r="AD132" sId="1"/>
    <undo index="65535" exp="area" dr="$F$7:$F$128" r="AC132" sId="1"/>
    <undo index="0" exp="area" dr="AC$7:AC$128" r="AC132" sId="1"/>
    <undo index="65535" exp="area" dr="$F$7:$F$128" r="AB132" sId="1"/>
    <undo index="0" exp="area" dr="AB$7:AB$128" r="AB132" sId="1"/>
    <undo index="65535" exp="area" dr="$F$7:$F$128" r="AA132" sId="1"/>
    <undo index="0" exp="area" dr="AA$7:AA$128" r="AA132" sId="1"/>
    <undo index="65535" exp="area" dr="$F$7:$F$128" r="Z132" sId="1"/>
    <undo index="0" exp="area" dr="Z$7:Z$128" r="Z132" sId="1"/>
    <undo index="65535" exp="area" dr="$F$7:$F$128" r="Y132" sId="1"/>
    <undo index="0" exp="area" dr="Y$7:Y$128" r="Y132" sId="1"/>
    <undo index="65535" exp="area" dr="$F$7:$F$128" r="X132" sId="1"/>
    <undo index="0" exp="area" dr="X$7:X$128" r="X132" sId="1"/>
    <undo index="65535" exp="area" dr="$F$7:$F$128" r="W132" sId="1"/>
    <undo index="0" exp="area" dr="W$7:W$128" r="W132" sId="1"/>
    <undo index="65535" exp="area" dr="$F$7:$F$128" r="V132" sId="1"/>
    <undo index="0" exp="area" dr="V$7:V$128" r="V132" sId="1"/>
    <undo index="65535" exp="area" dr="$F$7:$F$128" r="U132" sId="1"/>
    <undo index="0" exp="area" dr="U$7:U$128" r="U132" sId="1"/>
    <undo index="65535" exp="area" dr="$F$7:$F$128" r="T132" sId="1"/>
    <undo index="0" exp="area" dr="T$7:T$128" r="T132" sId="1"/>
    <undo index="65535" exp="area" dr="$F$7:$F$128" r="S132" sId="1"/>
    <undo index="0" exp="area" dr="S$7:S$128" r="S132" sId="1"/>
    <undo index="0" exp="area" dr="F$42:F$128" r="D132" sId="1"/>
    <undo index="65535" exp="area" dr="$F$7:$F$128" r="AK131" sId="1"/>
    <undo index="0" exp="area" dr="AK$7:AK$128" r="AK131" sId="1"/>
    <undo index="65535" exp="area" dr="$F$7:$F$128" r="AJ131" sId="1"/>
    <undo index="0" exp="area" dr="AJ$7:AJ$128" r="AJ131" sId="1"/>
    <undo index="65535" exp="area" dr="$F$7:$F$128" r="AG131" sId="1"/>
    <undo index="0" exp="area" dr="AG$7:AG$128" r="AG131" sId="1"/>
    <undo index="65535" exp="area" dr="$F$7:$F$128" r="AF131" sId="1"/>
    <undo index="0" exp="area" dr="AF$7:AF$128" r="AF131" sId="1"/>
    <undo index="65535" exp="area" dr="$F$7:$F$128" r="AE131" sId="1"/>
    <undo index="0" exp="area" dr="AE$7:AE$128" r="AE131" sId="1"/>
    <undo index="65535" exp="area" dr="$F$7:$F$128" r="AD131" sId="1"/>
    <undo index="0" exp="area" dr="AD$7:AD$128" r="AD131" sId="1"/>
    <undo index="65535" exp="area" dr="$F$7:$F$128" r="AC131" sId="1"/>
    <undo index="0" exp="area" dr="AC$7:AC$128" r="AC131" sId="1"/>
    <undo index="65535" exp="area" dr="$F$7:$F$128" r="AB131" sId="1"/>
    <undo index="0" exp="area" dr="AB$7:AB$128" r="AB131" sId="1"/>
    <undo index="65535" exp="area" dr="$F$7:$F$128" r="AA131" sId="1"/>
    <undo index="0" exp="area" dr="AA$7:AA$128" r="AA131" sId="1"/>
    <undo index="65535" exp="area" dr="$F$7:$F$128" r="Z131" sId="1"/>
    <undo index="0" exp="area" dr="Z$7:Z$128" r="Z131" sId="1"/>
    <undo index="65535" exp="area" dr="$F$7:$F$128" r="Y131" sId="1"/>
    <undo index="0" exp="area" dr="Y$7:Y$128" r="Y131" sId="1"/>
    <undo index="65535" exp="area" dr="$F$7:$F$128" r="X131" sId="1"/>
    <undo index="0" exp="area" dr="X$7:X$128" r="X131" sId="1"/>
    <undo index="65535" exp="area" dr="$F$7:$F$128" r="W131" sId="1"/>
    <undo index="0" exp="area" dr="W$7:W$128" r="W131" sId="1"/>
    <undo index="65535" exp="area" dr="$F$7:$F$128" r="V131" sId="1"/>
    <undo index="0" exp="area" dr="V$7:V$128" r="V131" sId="1"/>
    <undo index="65535" exp="area" dr="$F$7:$F$128" r="U131" sId="1"/>
    <undo index="0" exp="area" dr="U$7:U$128" r="U131" sId="1"/>
    <undo index="65535" exp="area" dr="$F$7:$F$128" r="T131" sId="1"/>
    <undo index="0" exp="area" dr="T$7:T$128" r="T131" sId="1"/>
    <undo index="65535" exp="area" dr="$F$7:$F$128" r="S131" sId="1"/>
    <undo index="0" exp="area" dr="S$7:S$128" r="S131" sId="1"/>
    <undo index="0" exp="area" dr="F$7:F$128" r="D131" sId="1"/>
    <undo index="65535" exp="area" dr="$F$7:$F$128" r="AK130" sId="1"/>
    <undo index="0" exp="area" dr="AK$7:AK$128" r="AK130" sId="1"/>
    <undo index="65535" exp="area" dr="$F$7:$F$128" r="AJ130" sId="1"/>
    <undo index="0" exp="area" dr="AJ$7:AJ$128" r="AJ130" sId="1"/>
    <undo index="65535" exp="area" dr="$F$7:$F$128" r="AG130" sId="1"/>
    <undo index="0" exp="area" dr="AG$7:AG$128" r="AG130" sId="1"/>
    <undo index="65535" exp="area" dr="$F$7:$F$128" r="AF130" sId="1"/>
    <undo index="0" exp="area" dr="AF$7:AF$128" r="AF130" sId="1"/>
    <undo index="65535" exp="area" dr="$F$7:$F$128" r="AE130" sId="1"/>
    <undo index="0" exp="area" dr="AE$7:AE$128" r="AE130" sId="1"/>
    <undo index="65535" exp="area" dr="$F$7:$F$128" r="AD130" sId="1"/>
    <undo index="0" exp="area" dr="AD$7:AD$128" r="AD130" sId="1"/>
    <undo index="65535" exp="area" dr="$F$7:$F$128" r="AC130" sId="1"/>
    <undo index="0" exp="area" dr="AC$7:AC$128" r="AC130" sId="1"/>
    <undo index="65535" exp="area" dr="$F$7:$F$128" r="AB130" sId="1"/>
    <undo index="0" exp="area" dr="AB$7:AB$128" r="AB130" sId="1"/>
    <undo index="65535" exp="area" dr="$F$7:$F$128" r="AA130" sId="1"/>
    <undo index="0" exp="area" dr="AA$7:AA$128" r="AA130" sId="1"/>
    <undo index="65535" exp="area" dr="$F$7:$F$128" r="Z130" sId="1"/>
    <undo index="0" exp="area" dr="Z$7:Z$128" r="Z130" sId="1"/>
    <undo index="65535" exp="area" dr="$F$7:$F$128" r="Y130" sId="1"/>
    <undo index="0" exp="area" dr="Y$7:Y$128" r="Y130" sId="1"/>
    <undo index="65535" exp="area" dr="$F$7:$F$128" r="X130" sId="1"/>
    <undo index="0" exp="area" dr="X$7:X$128" r="X130" sId="1"/>
    <undo index="65535" exp="area" dr="$F$7:$F$128" r="W130" sId="1"/>
    <undo index="0" exp="area" dr="W$7:W$128" r="W130" sId="1"/>
    <undo index="65535" exp="area" dr="$F$7:$F$128" r="V130" sId="1"/>
    <undo index="0" exp="area" dr="V$7:V$128" r="V130" sId="1"/>
    <undo index="65535" exp="area" dr="$F$7:$F$128" r="U130" sId="1"/>
    <undo index="0" exp="area" dr="U$7:U$128" r="U130" sId="1"/>
    <undo index="65535" exp="area" dr="$F$7:$F$128" r="T130" sId="1"/>
    <undo index="0" exp="area" dr="T$7:T$128" r="T130" sId="1"/>
    <undo index="65535" exp="area" dr="$F$7:$F$128" r="S130" sId="1"/>
    <undo index="0" exp="area" dr="S$7:S$128" r="S130" sId="1"/>
    <undo index="0" exp="area" dr="F$7:F$128" r="D130" sId="1"/>
    <undo index="65535" exp="area" dr="$F$7:$F$128" r="AK129" sId="1"/>
    <undo index="0" exp="area" dr="AK$7:AK$128" r="AK129" sId="1"/>
    <undo index="65535" exp="area" dr="$F$7:$F$128" r="AJ129" sId="1"/>
    <undo index="0" exp="area" dr="AJ$7:AJ$128" r="AJ129" sId="1"/>
    <undo index="65535" exp="area" dr="$F$7:$F$128" r="AG129" sId="1"/>
    <undo index="0" exp="area" dr="AG$7:AG$128" r="AG129" sId="1"/>
    <undo index="65535" exp="area" dr="$F$7:$F$128" r="AF129" sId="1"/>
    <undo index="0" exp="area" dr="AF$7:AF$128" r="AF129" sId="1"/>
    <undo index="65535" exp="area" dr="$F$7:$F$128" r="AE129" sId="1"/>
    <undo index="0" exp="area" dr="AE$7:AE$128" r="AE129" sId="1"/>
    <undo index="65535" exp="area" dr="$F$7:$F$128" r="AD129" sId="1"/>
    <undo index="0" exp="area" dr="AD$7:AD$128" r="AD129" sId="1"/>
    <undo index="65535" exp="area" dr="$F$7:$F$128" r="AC129" sId="1"/>
    <undo index="0" exp="area" dr="AC$7:AC$128" r="AC129" sId="1"/>
    <undo index="65535" exp="area" dr="$F$7:$F$128" r="AB129" sId="1"/>
    <undo index="0" exp="area" dr="AB$7:AB$128" r="AB129" sId="1"/>
    <undo index="65535" exp="area" dr="$F$7:$F$128" r="AA129" sId="1"/>
    <undo index="0" exp="area" dr="AA$7:AA$128" r="AA129" sId="1"/>
    <undo index="65535" exp="area" dr="$F$7:$F$128" r="Z129" sId="1"/>
    <undo index="0" exp="area" dr="Z$7:Z$128" r="Z129" sId="1"/>
    <undo index="65535" exp="area" dr="$F$7:$F$128" r="Y129" sId="1"/>
    <undo index="0" exp="area" dr="Y$7:Y$128" r="Y129" sId="1"/>
    <undo index="65535" exp="area" dr="$F$7:$F$128" r="X129" sId="1"/>
    <undo index="0" exp="area" dr="X$7:X$128" r="X129" sId="1"/>
    <undo index="65535" exp="area" dr="$F$7:$F$128" r="W129" sId="1"/>
    <undo index="0" exp="area" dr="W$7:W$128" r="W129" sId="1"/>
    <undo index="65535" exp="area" dr="$F$7:$F$128" r="V129" sId="1"/>
    <undo index="0" exp="area" dr="V$7:V$128" r="V129" sId="1"/>
    <undo index="65535" exp="area" dr="$F$7:$F$128" r="U129" sId="1"/>
    <undo index="0" exp="area" dr="U$7:U$128" r="U129" sId="1"/>
    <undo index="65535" exp="area" dr="$F$7:$F$128" r="T129" sId="1"/>
    <undo index="0" exp="area" dr="T$7:T$128" r="T129" sId="1"/>
    <undo index="65535" exp="area" dr="$F$7:$F$128" r="S129" sId="1"/>
    <undo index="0" exp="area" dr="S$7:S$128" r="S129" sId="1"/>
    <undo index="0" exp="area" dr="F$7:F$128" r="D129" sId="1"/>
    <undo index="65535" exp="area" ref3D="1" dr="$H$1:$N$1048576" dn="Z_65B035E3_87FA_46C5_996E_864F2C8D0EBC_.wvu.Cols" sId="1"/>
    <rfmt sheetId="1" xfDxf="1" sqref="A128:XFD128" start="0" length="0"/>
    <rfmt sheetId="1" sqref="A128" start="0" length="0">
      <dxf>
        <font>
          <sz val="12"/>
          <color auto="1"/>
          <name val="Calibri"/>
          <family val="2"/>
          <charset val="238"/>
          <scheme val="minor"/>
        </font>
        <alignment horizontal="center" vertical="center" wrapText="1"/>
      </dxf>
    </rfmt>
    <rfmt sheetId="1" sqref="B128" start="0" length="0">
      <dxf>
        <font>
          <sz val="12"/>
          <color auto="1"/>
          <name val="Calibri"/>
          <family val="2"/>
          <charset val="238"/>
          <scheme val="minor"/>
        </font>
        <fill>
          <patternFill patternType="solid">
            <bgColor rgb="FFFFFF00"/>
          </patternFill>
        </fill>
        <alignment horizontal="center" vertical="center" wrapText="1"/>
      </dxf>
    </rfmt>
    <rfmt sheetId="1" sqref="C128" start="0" length="0">
      <dxf>
        <font>
          <b/>
          <sz val="12"/>
          <color theme="1"/>
          <name val="Calibri"/>
          <family val="2"/>
          <charset val="238"/>
          <scheme val="minor"/>
        </font>
        <fill>
          <patternFill patternType="solid">
            <bgColor rgb="FFFFFF00"/>
          </patternFill>
        </fill>
      </dxf>
    </rfmt>
    <rfmt sheetId="1" sqref="D128" start="0" length="0">
      <dxf>
        <font>
          <sz val="12"/>
          <color theme="1"/>
          <name val="Calibri"/>
          <family val="2"/>
          <charset val="238"/>
          <scheme val="minor"/>
        </font>
        <fill>
          <patternFill patternType="solid">
            <bgColor rgb="FFFFFF00"/>
          </patternFill>
        </fill>
      </dxf>
    </rfmt>
    <rfmt sheetId="1" sqref="E128" start="0" length="0">
      <dxf>
        <font>
          <sz val="12"/>
          <color theme="1"/>
          <name val="Calibri"/>
          <family val="2"/>
          <charset val="238"/>
          <scheme val="minor"/>
        </font>
      </dxf>
    </rfmt>
    <rfmt sheetId="1" sqref="F128" start="0" length="0">
      <dxf>
        <font>
          <sz val="12"/>
          <color theme="1"/>
          <name val="Calibri"/>
          <family val="2"/>
          <charset val="238"/>
          <scheme val="minor"/>
        </font>
        <fill>
          <patternFill patternType="solid">
            <bgColor rgb="FFFFFF00"/>
          </patternFill>
        </fill>
      </dxf>
    </rfmt>
    <rfmt sheetId="1" sqref="G128" start="0" length="0">
      <dxf>
        <font>
          <sz val="12"/>
          <color theme="1"/>
          <name val="Calibri"/>
          <family val="2"/>
          <charset val="238"/>
          <scheme val="minor"/>
        </font>
        <alignment horizontal="left" vertical="top"/>
      </dxf>
    </rfmt>
    <rfmt sheetId="1" sqref="H128" start="0" length="0">
      <dxf>
        <font>
          <sz val="12"/>
          <color theme="1"/>
          <name val="Calibri"/>
          <family val="2"/>
          <charset val="238"/>
          <scheme val="minor"/>
        </font>
        <alignment horizontal="left" vertical="top"/>
      </dxf>
    </rfmt>
    <rfmt sheetId="1" sqref="I128" start="0" length="0">
      <dxf>
        <font>
          <sz val="12"/>
          <color theme="1"/>
          <name val="Calibri"/>
          <family val="2"/>
          <charset val="238"/>
          <scheme val="minor"/>
        </font>
        <fill>
          <patternFill patternType="solid">
            <bgColor rgb="FFFFFF00"/>
          </patternFill>
        </fill>
        <alignment horizontal="left" vertical="top"/>
      </dxf>
    </rfmt>
    <rfmt sheetId="1" sqref="J128" start="0" length="0">
      <dxf>
        <font>
          <sz val="12"/>
          <color theme="1"/>
          <name val="Calibri"/>
          <family val="2"/>
          <charset val="238"/>
          <scheme val="minor"/>
        </font>
      </dxf>
    </rfmt>
    <rfmt sheetId="1" sqref="K128" start="0" length="0">
      <dxf>
        <font>
          <sz val="12"/>
          <color theme="1"/>
          <name val="Calibri"/>
          <family val="2"/>
          <charset val="238"/>
          <scheme val="minor"/>
        </font>
        <alignment horizontal="center" vertical="top"/>
      </dxf>
    </rfmt>
    <rfmt sheetId="1" sqref="L128" start="0" length="0">
      <dxf>
        <font>
          <sz val="12"/>
          <color theme="1"/>
          <name val="Calibri"/>
          <family val="2"/>
          <charset val="238"/>
          <scheme val="minor"/>
        </font>
        <alignment horizontal="center" vertical="top"/>
      </dxf>
    </rfmt>
    <rfmt sheetId="1" sqref="M128" start="0" length="0">
      <dxf>
        <font>
          <sz val="12"/>
          <color theme="1"/>
          <name val="Calibri"/>
          <family val="2"/>
          <charset val="238"/>
          <scheme val="minor"/>
        </font>
        <alignment horizontal="center" vertical="top"/>
      </dxf>
    </rfmt>
    <rfmt sheetId="1" sqref="N128" start="0" length="0">
      <dxf>
        <font>
          <sz val="12"/>
          <color theme="1"/>
          <name val="Calibri"/>
          <family val="2"/>
          <charset val="238"/>
          <scheme val="minor"/>
        </font>
        <alignment horizontal="center" vertical="top"/>
      </dxf>
    </rfmt>
    <rfmt sheetId="1" sqref="O128" start="0" length="0">
      <dxf>
        <font>
          <sz val="12"/>
          <color theme="1"/>
          <name val="Calibri"/>
          <family val="2"/>
          <charset val="238"/>
          <scheme val="minor"/>
        </font>
        <alignment horizontal="center" vertical="top"/>
      </dxf>
    </rfmt>
    <rfmt sheetId="1" sqref="P128" start="0" length="0">
      <dxf>
        <font>
          <sz val="12"/>
          <color theme="1"/>
          <name val="Calibri"/>
          <family val="2"/>
          <charset val="238"/>
          <scheme val="minor"/>
        </font>
        <alignment horizontal="center" vertical="top"/>
      </dxf>
    </rfmt>
    <rfmt sheetId="1" sqref="Q128" start="0" length="0">
      <dxf>
        <font>
          <sz val="12"/>
          <color theme="1"/>
          <name val="Calibri"/>
          <family val="2"/>
          <charset val="238"/>
          <scheme val="minor"/>
        </font>
        <alignment horizontal="center" vertical="top"/>
      </dxf>
    </rfmt>
    <rfmt sheetId="1" sqref="R128" start="0" length="0">
      <dxf>
        <font>
          <sz val="12"/>
          <color theme="1"/>
          <name val="Calibri"/>
          <family val="2"/>
          <charset val="238"/>
          <scheme val="minor"/>
        </font>
        <alignment horizontal="center" vertical="top"/>
      </dxf>
    </rfmt>
    <rfmt sheetId="1" sqref="S128" start="0" length="0">
      <dxf>
        <font>
          <sz val="12"/>
          <color theme="1"/>
          <name val="Calibri"/>
          <family val="2"/>
          <charset val="238"/>
          <scheme val="minor"/>
        </font>
        <numFmt numFmtId="2" formatCode="0.00"/>
      </dxf>
    </rfmt>
    <rfmt sheetId="1" sqref="T128" start="0" length="0">
      <dxf>
        <font>
          <sz val="12"/>
          <color theme="1"/>
          <name val="Calibri"/>
          <family val="2"/>
          <charset val="238"/>
          <scheme val="minor"/>
        </font>
        <numFmt numFmtId="2" formatCode="0.00"/>
        <fill>
          <patternFill patternType="solid">
            <bgColor rgb="FFFFFF00"/>
          </patternFill>
        </fill>
      </dxf>
    </rfmt>
    <rfmt sheetId="1" sqref="U128" start="0" length="0">
      <dxf>
        <font>
          <sz val="12"/>
          <color theme="1"/>
          <name val="Calibri"/>
          <family val="2"/>
          <charset val="238"/>
          <scheme val="minor"/>
        </font>
        <numFmt numFmtId="2" formatCode="0.00"/>
        <fill>
          <patternFill patternType="solid">
            <bgColor rgb="FFFFFF00"/>
          </patternFill>
        </fill>
      </dxf>
    </rfmt>
    <rfmt sheetId="1" sqref="V128" start="0" length="0">
      <dxf>
        <font>
          <sz val="12"/>
          <color theme="1"/>
          <name val="Calibri"/>
          <family val="2"/>
          <charset val="238"/>
          <scheme val="minor"/>
        </font>
        <numFmt numFmtId="2" formatCode="0.00"/>
      </dxf>
    </rfmt>
    <rfmt sheetId="1" sqref="W128" start="0" length="0">
      <dxf>
        <font>
          <sz val="12"/>
          <color theme="1"/>
          <name val="Calibri"/>
          <family val="2"/>
          <charset val="238"/>
          <scheme val="minor"/>
        </font>
        <numFmt numFmtId="2" formatCode="0.00"/>
        <fill>
          <patternFill patternType="solid">
            <bgColor rgb="FFFFFF00"/>
          </patternFill>
        </fill>
      </dxf>
    </rfmt>
    <rfmt sheetId="1" sqref="X128" start="0" length="0">
      <dxf>
        <font>
          <sz val="12"/>
          <color theme="1"/>
          <name val="Calibri"/>
          <family val="2"/>
          <charset val="238"/>
          <scheme val="minor"/>
        </font>
        <numFmt numFmtId="2" formatCode="0.00"/>
        <fill>
          <patternFill patternType="solid">
            <bgColor rgb="FFFFFF00"/>
          </patternFill>
        </fill>
      </dxf>
    </rfmt>
    <rfmt sheetId="1" sqref="Y128" start="0" length="0">
      <dxf>
        <font>
          <sz val="12"/>
          <color theme="1"/>
          <name val="Calibri"/>
          <family val="2"/>
          <charset val="238"/>
          <scheme val="minor"/>
        </font>
        <numFmt numFmtId="2" formatCode="0.00"/>
      </dxf>
    </rfmt>
    <rfmt sheetId="1" sqref="Z128" start="0" length="0">
      <dxf>
        <font>
          <sz val="12"/>
          <color theme="1"/>
          <name val="Calibri"/>
          <family val="2"/>
          <charset val="238"/>
          <scheme val="minor"/>
        </font>
        <numFmt numFmtId="2" formatCode="0.00"/>
        <fill>
          <patternFill patternType="solid">
            <bgColor rgb="FFFFFF00"/>
          </patternFill>
        </fill>
      </dxf>
    </rfmt>
    <rcc rId="0" sId="1" dxf="1">
      <nc r="AA128" t="inlineStr">
        <is>
          <t>,</t>
        </is>
      </nc>
      <ndxf>
        <font>
          <sz val="12"/>
          <color theme="1"/>
          <name val="Calibri"/>
          <family val="2"/>
          <charset val="238"/>
          <scheme val="minor"/>
        </font>
        <numFmt numFmtId="2" formatCode="0.00"/>
        <fill>
          <patternFill patternType="solid">
            <bgColor rgb="FFFFFF00"/>
          </patternFill>
        </fill>
      </ndxf>
    </rcc>
    <rfmt sheetId="1" sqref="AB128" start="0" length="0">
      <dxf>
        <font>
          <sz val="12"/>
          <color theme="1"/>
          <name val="Calibri"/>
          <family val="2"/>
          <charset val="238"/>
          <scheme val="minor"/>
        </font>
        <numFmt numFmtId="2" formatCode="0.00"/>
      </dxf>
    </rfmt>
    <rfmt sheetId="1" sqref="AC128" start="0" length="0">
      <dxf>
        <font>
          <sz val="12"/>
          <color theme="1"/>
          <name val="Calibri"/>
          <family val="2"/>
          <charset val="238"/>
          <scheme val="minor"/>
        </font>
        <numFmt numFmtId="2" formatCode="0.00"/>
        <fill>
          <patternFill patternType="solid">
            <bgColor rgb="FFFFFF00"/>
          </patternFill>
        </fill>
      </dxf>
    </rfmt>
    <rfmt sheetId="1" sqref="AD128" start="0" length="0">
      <dxf>
        <font>
          <sz val="12"/>
          <color theme="1"/>
          <name val="Calibri"/>
          <family val="2"/>
          <charset val="238"/>
          <scheme val="minor"/>
        </font>
        <numFmt numFmtId="2" formatCode="0.00"/>
        <fill>
          <patternFill patternType="solid">
            <bgColor rgb="FFFFFF00"/>
          </patternFill>
        </fill>
      </dxf>
    </rfmt>
    <rfmt sheetId="1" sqref="AE128" start="0" length="0">
      <dxf>
        <font>
          <sz val="12"/>
          <color theme="1"/>
          <name val="Calibri"/>
          <family val="2"/>
          <charset val="238"/>
          <scheme val="minor"/>
        </font>
        <numFmt numFmtId="2" formatCode="0.00"/>
        <fill>
          <patternFill patternType="solid">
            <bgColor theme="0"/>
          </patternFill>
        </fill>
      </dxf>
    </rfmt>
    <rfmt sheetId="1" sqref="AF128" start="0" length="0">
      <dxf>
        <font>
          <sz val="12"/>
          <color theme="1"/>
          <name val="Calibri"/>
          <family val="2"/>
          <charset val="238"/>
          <scheme val="minor"/>
        </font>
        <numFmt numFmtId="2" formatCode="0.00"/>
      </dxf>
    </rfmt>
    <rfmt sheetId="1" sqref="AG128" start="0" length="0">
      <dxf>
        <font>
          <sz val="12"/>
          <color theme="1"/>
          <name val="Calibri"/>
          <family val="2"/>
          <charset val="238"/>
          <scheme val="minor"/>
        </font>
        <numFmt numFmtId="2" formatCode="0.00"/>
      </dxf>
    </rfmt>
    <rfmt sheetId="1" sqref="AH128" start="0" length="0">
      <dxf>
        <font>
          <sz val="12"/>
          <color theme="1"/>
          <name val="Calibri"/>
          <family val="2"/>
          <charset val="238"/>
          <scheme val="minor"/>
        </font>
      </dxf>
    </rfmt>
    <rfmt sheetId="1" sqref="AI128" start="0" length="0">
      <dxf>
        <font>
          <sz val="12"/>
          <color theme="1"/>
          <name val="Calibri"/>
          <family val="2"/>
          <charset val="238"/>
          <scheme val="minor"/>
        </font>
      </dxf>
    </rfmt>
    <rfmt sheetId="1" sqref="AJ128" start="0" length="0">
      <dxf>
        <font>
          <sz val="12"/>
          <color theme="1"/>
          <name val="Calibri"/>
          <family val="2"/>
          <charset val="238"/>
          <scheme val="minor"/>
        </font>
      </dxf>
    </rfmt>
    <rfmt sheetId="1" sqref="AK128" start="0" length="0">
      <dxf>
        <font>
          <sz val="12"/>
          <color theme="1"/>
          <name val="Calibri"/>
          <family val="2"/>
          <charset val="238"/>
          <scheme val="minor"/>
        </font>
      </dxf>
    </rfmt>
    <rfmt sheetId="1" sqref="AL128" start="0" length="0">
      <dxf>
        <font>
          <sz val="12"/>
          <color theme="1"/>
          <name val="Calibri"/>
          <family val="2"/>
          <charset val="238"/>
          <scheme val="minor"/>
        </font>
      </dxf>
    </rfmt>
  </rrc>
  <rrc rId="1502" sId="1" ref="A128:XFD128" action="deleteRow">
    <undo index="65535" exp="area" dr="AK128:AK134" r="AK135" sId="1"/>
    <undo index="65535" exp="area" dr="AJ128:AJ134" r="AJ135" sId="1"/>
    <undo index="65535" exp="area" dr="AI128:AI134" r="AI135" sId="1"/>
    <undo index="65535" exp="area" dr="AH128:AH134" r="AH135" sId="1"/>
    <undo index="65535" exp="area" dr="AG128:AG134" r="AG135" sId="1"/>
    <undo index="65535" exp="area" dr="AF128:AF134" r="AF135" sId="1"/>
    <undo index="65535" exp="area" dr="AE128:AE134" r="AE135" sId="1"/>
    <undo index="65535" exp="area" dr="AD128:AD134" r="AD135" sId="1"/>
    <undo index="65535" exp="area" dr="AC128:AC134" r="AC135" sId="1"/>
    <undo index="65535" exp="area" dr="AB128:AB134" r="AB135" sId="1"/>
    <undo index="65535" exp="area" dr="AA128:AA134" r="AA135" sId="1"/>
    <undo index="65535" exp="area" dr="Z128:Z134" r="Z135" sId="1"/>
    <undo index="65535" exp="area" dr="Y128:Y134" r="Y135" sId="1"/>
    <undo index="65535" exp="area" dr="X128:X134" r="X135" sId="1"/>
    <undo index="65535" exp="area" dr="W128:W134" r="W135" sId="1"/>
    <undo index="65535" exp="area" dr="V128:V134" r="V135" sId="1"/>
    <undo index="65535" exp="area" dr="U128:U134" r="U135" sId="1"/>
    <undo index="65535" exp="area" dr="T128:T134" r="T135" sId="1"/>
    <undo index="65535" exp="area" dr="S128:S134" r="S135" sId="1"/>
    <undo index="65535" exp="area" dr="D128:D134" r="D135" sId="1"/>
    <undo index="65535" exp="area" ref3D="1" dr="$H$1:$N$1048576" dn="Z_65B035E3_87FA_46C5_996E_864F2C8D0EBC_.wvu.Cols" sId="1"/>
    <rfmt sheetId="1" xfDxf="1" sqref="A128:XFD128" start="0" length="0">
      <dxf>
        <font>
          <b/>
        </font>
      </dxf>
    </rfmt>
    <rfmt sheetId="1" sqref="A128"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128"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03" sId="1" ref="A128:XFD128" action="deleteRow">
    <undo index="65535" exp="area" dr="AK128:AK133" r="AK134" sId="1"/>
    <undo index="65535" exp="area" dr="AJ128:AJ133" r="AJ134" sId="1"/>
    <undo index="65535" exp="area" dr="AI128:AI133" r="AI134" sId="1"/>
    <undo index="65535" exp="area" dr="AH128:AH133" r="AH134" sId="1"/>
    <undo index="65535" exp="area" dr="AG128:AG133" r="AG134" sId="1"/>
    <undo index="65535" exp="area" dr="AF128:AF133" r="AF134" sId="1"/>
    <undo index="65535" exp="area" dr="AE128:AE133" r="AE134" sId="1"/>
    <undo index="65535" exp="area" dr="AD128:AD133" r="AD134" sId="1"/>
    <undo index="65535" exp="area" dr="AC128:AC133" r="AC134" sId="1"/>
    <undo index="65535" exp="area" dr="AB128:AB133" r="AB134" sId="1"/>
    <undo index="65535" exp="area" dr="AA128:AA133" r="AA134" sId="1"/>
    <undo index="65535" exp="area" dr="Z128:Z133" r="Z134" sId="1"/>
    <undo index="65535" exp="area" dr="Y128:Y133" r="Y134" sId="1"/>
    <undo index="65535" exp="area" dr="X128:X133" r="X134" sId="1"/>
    <undo index="65535" exp="area" dr="W128:W133" r="W134" sId="1"/>
    <undo index="65535" exp="area" dr="V128:V133" r="V134" sId="1"/>
    <undo index="65535" exp="area" dr="U128:U133" r="U134" sId="1"/>
    <undo index="65535" exp="area" dr="T128:T133" r="T134" sId="1"/>
    <undo index="65535" exp="area" dr="S128:S133" r="S134" sId="1"/>
    <undo index="65535" exp="area" dr="D128:D133" r="D134" sId="1"/>
    <undo index="65535" exp="area" ref3D="1" dr="$H$1:$N$1048576" dn="Z_65B035E3_87FA_46C5_996E_864F2C8D0EBC_.wvu.Cols" sId="1"/>
    <rfmt sheetId="1" xfDxf="1" sqref="A128:XFD128" start="0" length="0">
      <dxf>
        <font>
          <b/>
          <sz val="12"/>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rfmt>
  </rrc>
  <rrc rId="1504" sId="1" ref="A128:XFD128" action="deleteRow">
    <undo index="65535" exp="area" dr="AK128:AK132" r="AK133" sId="1"/>
    <undo index="65535" exp="area" dr="AJ128:AJ132" r="AJ133" sId="1"/>
    <undo index="65535" exp="area" dr="AI128:AI132" r="AI133" sId="1"/>
    <undo index="65535" exp="area" dr="AH128:AH132" r="AH133" sId="1"/>
    <undo index="65535" exp="area" dr="AG128:AG132" r="AG133" sId="1"/>
    <undo index="65535" exp="area" dr="AF128:AF132" r="AF133" sId="1"/>
    <undo index="65535" exp="area" dr="AE128:AE132" r="AE133" sId="1"/>
    <undo index="65535" exp="area" dr="AD128:AD132" r="AD133" sId="1"/>
    <undo index="65535" exp="area" dr="AC128:AC132" r="AC133" sId="1"/>
    <undo index="65535" exp="area" dr="AB128:AB132" r="AB133" sId="1"/>
    <undo index="65535" exp="area" dr="AA128:AA132" r="AA133" sId="1"/>
    <undo index="65535" exp="area" dr="Z128:Z132" r="Z133" sId="1"/>
    <undo index="65535" exp="area" dr="Y128:Y132" r="Y133" sId="1"/>
    <undo index="65535" exp="area" dr="X128:X132" r="X133" sId="1"/>
    <undo index="65535" exp="area" dr="W128:W132" r="W133" sId="1"/>
    <undo index="65535" exp="area" dr="V128:V132" r="V133" sId="1"/>
    <undo index="65535" exp="area" dr="U128:U132" r="U133" sId="1"/>
    <undo index="65535" exp="area" dr="T128:T132" r="T133" sId="1"/>
    <undo index="65535" exp="area" dr="S128:S132" r="S133" sId="1"/>
    <undo index="65535" exp="area" dr="D128:D132" r="D133" sId="1"/>
    <undo index="65535" exp="area" ref3D="1" dr="$H$1:$N$1048576" dn="Z_65B035E3_87FA_46C5_996E_864F2C8D0EBC_.wvu.Cols" sId="1"/>
    <rfmt sheetId="1" xfDxf="1" sqref="A128:XFD128" start="0" length="0">
      <dxf>
        <font>
          <b/>
          <sz val="12"/>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rfmt>
  </rrc>
  <rrc rId="1505" sId="1" ref="A128:XFD128" action="deleteRow">
    <undo index="65535" exp="area" dr="AK128:AK131" r="AK132" sId="1"/>
    <undo index="65535" exp="area" dr="AJ128:AJ131" r="AJ132" sId="1"/>
    <undo index="65535" exp="area" dr="AI128:AI131" r="AI132" sId="1"/>
    <undo index="65535" exp="area" dr="AH128:AH131" r="AH132" sId="1"/>
    <undo index="65535" exp="area" dr="AG128:AG131" r="AG132" sId="1"/>
    <undo index="65535" exp="area" dr="AF128:AF131" r="AF132" sId="1"/>
    <undo index="65535" exp="area" dr="AE128:AE131" r="AE132" sId="1"/>
    <undo index="65535" exp="area" dr="AD128:AD131" r="AD132" sId="1"/>
    <undo index="65535" exp="area" dr="AC128:AC131" r="AC132" sId="1"/>
    <undo index="65535" exp="area" dr="AB128:AB131" r="AB132" sId="1"/>
    <undo index="65535" exp="area" dr="AA128:AA131" r="AA132" sId="1"/>
    <undo index="65535" exp="area" dr="Z128:Z131" r="Z132" sId="1"/>
    <undo index="65535" exp="area" dr="Y128:Y131" r="Y132" sId="1"/>
    <undo index="65535" exp="area" dr="X128:X131" r="X132" sId="1"/>
    <undo index="65535" exp="area" dr="W128:W131" r="W132" sId="1"/>
    <undo index="65535" exp="area" dr="V128:V131" r="V132" sId="1"/>
    <undo index="65535" exp="area" dr="U128:U131" r="U132" sId="1"/>
    <undo index="65535" exp="area" dr="T128:T131" r="T132" sId="1"/>
    <undo index="65535" exp="area" dr="S128:S131" r="S132" sId="1"/>
    <undo index="65535" exp="area" dr="D128:D131" r="D132"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COUNTIFS(F$42:F$127,$F128)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06" sId="1" ref="A128:XFD128" action="deleteRow">
    <undo index="65535" exp="area" dr="AK128:AK130" r="AK131" sId="1"/>
    <undo index="65535" exp="area" dr="AJ128:AJ130" r="AJ131" sId="1"/>
    <undo index="65535" exp="area" dr="AI128:AI130" r="AI131" sId="1"/>
    <undo index="65535" exp="area" dr="AH128:AH130" r="AH131" sId="1"/>
    <undo index="65535" exp="area" dr="AG128:AG130" r="AG131" sId="1"/>
    <undo index="65535" exp="area" dr="AF128:AF130" r="AF131" sId="1"/>
    <undo index="65535" exp="area" dr="AE128:AE130" r="AE131" sId="1"/>
    <undo index="65535" exp="area" dr="AD128:AD130" r="AD131" sId="1"/>
    <undo index="65535" exp="area" dr="AC128:AC130" r="AC131" sId="1"/>
    <undo index="65535" exp="area" dr="AB128:AB130" r="AB131" sId="1"/>
    <undo index="65535" exp="area" dr="AA128:AA130" r="AA131" sId="1"/>
    <undo index="65535" exp="area" dr="Z128:Z130" r="Z131" sId="1"/>
    <undo index="65535" exp="area" dr="Y128:Y130" r="Y131" sId="1"/>
    <undo index="65535" exp="area" dr="X128:X130" r="X131" sId="1"/>
    <undo index="65535" exp="area" dr="W128:W130" r="W131" sId="1"/>
    <undo index="65535" exp="area" dr="V128:V130" r="V131" sId="1"/>
    <undo index="65535" exp="area" dr="U128:U130" r="U131" sId="1"/>
    <undo index="65535" exp="area" dr="T128:T130" r="T131" sId="1"/>
    <undo index="65535" exp="area" dr="S128:S130" r="S131" sId="1"/>
    <undo index="65535" exp="area" dr="D128:D130" r="D131"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07" sId="1" ref="A128:XFD128" action="deleteRow">
    <undo index="65535" exp="area" dr="AK128:AK129" r="AK130" sId="1"/>
    <undo index="65535" exp="area" dr="AJ128:AJ129" r="AJ130" sId="1"/>
    <undo index="65535" exp="area" dr="AI128:AI129" r="AI130" sId="1"/>
    <undo index="65535" exp="area" dr="AH128:AH129" r="AH130" sId="1"/>
    <undo index="65535" exp="area" dr="AG128:AG129" r="AG130" sId="1"/>
    <undo index="65535" exp="area" dr="AF128:AF129" r="AF130" sId="1"/>
    <undo index="65535" exp="area" dr="AE128:AE129" r="AE130" sId="1"/>
    <undo index="65535" exp="area" dr="AD128:AD129" r="AD130" sId="1"/>
    <undo index="65535" exp="area" dr="AC128:AC129" r="AC130" sId="1"/>
    <undo index="65535" exp="area" dr="AB128:AB129" r="AB130" sId="1"/>
    <undo index="65535" exp="area" dr="AA128:AA129" r="AA130" sId="1"/>
    <undo index="65535" exp="area" dr="Z128:Z129" r="Z130" sId="1"/>
    <undo index="65535" exp="area" dr="Y128:Y129" r="Y130" sId="1"/>
    <undo index="65535" exp="area" dr="X128:X129" r="X130" sId="1"/>
    <undo index="65535" exp="area" dr="W128:W129" r="W130" sId="1"/>
    <undo index="65535" exp="area" dr="V128:V129" r="V130" sId="1"/>
    <undo index="65535" exp="area" dr="U128:U129" r="U130" sId="1"/>
    <undo index="65535" exp="area" dr="T128:T129" r="T130" sId="1"/>
    <undo index="65535" exp="area" dr="S128:S129" r="S130" sId="1"/>
    <undo index="65535" exp="area" dr="D128:D129" r="D130"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08" sId="1" ref="A128:XFD128" action="deleteRow">
    <undo index="65535" exp="area" dr="AK128" r="AK129" sId="1"/>
    <undo index="65535" exp="area" dr="AJ128" r="AJ129" sId="1"/>
    <undo index="65535" exp="area" dr="AI128" r="AI129" sId="1"/>
    <undo index="65535" exp="area" dr="AH128" r="AH129" sId="1"/>
    <undo index="65535" exp="area" dr="AG128" r="AG129" sId="1"/>
    <undo index="65535" exp="area" dr="AF128" r="AF129" sId="1"/>
    <undo index="65535" exp="area" dr="AE128" r="AE129" sId="1"/>
    <undo index="65535" exp="area" dr="AD128" r="AD129" sId="1"/>
    <undo index="65535" exp="area" dr="AC128" r="AC129" sId="1"/>
    <undo index="65535" exp="area" dr="AB128" r="AB129" sId="1"/>
    <undo index="65535" exp="area" dr="AA128" r="AA129" sId="1"/>
    <undo index="65535" exp="area" dr="Z128" r="Z129" sId="1"/>
    <undo index="65535" exp="area" dr="Y128" r="Y129" sId="1"/>
    <undo index="65535" exp="area" dr="X128" r="X129" sId="1"/>
    <undo index="65535" exp="area" dr="W128" r="W129" sId="1"/>
    <undo index="65535" exp="area" dr="V128" r="V129" sId="1"/>
    <undo index="65535" exp="area" dr="U128" r="U129" sId="1"/>
    <undo index="65535" exp="area" dr="T128" r="T129" sId="1"/>
    <undo index="65535" exp="area" dr="S128" r="S129" sId="1"/>
    <undo index="65535" exp="area" dr="D128" r="D129"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E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dxf="1">
      <nc r="F128" t="inlineStr">
        <is>
          <t>IP8/2017 (MySMIS:
POCA/129/1/1)</t>
        </is>
      </nc>
      <ndxf>
        <font>
          <b val="0"/>
          <sz val="12"/>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09" sId="1" ref="A128:XFD128" action="deleteRow">
    <undo index="0" exp="ref" v="1" dr="AK128" r="AK135" sId="1"/>
    <undo index="0" exp="ref" v="1" dr="AJ128" r="AJ135" sId="1"/>
    <undo index="0" exp="ref" v="1" dr="AI128" r="AI135" sId="1"/>
    <undo index="0" exp="ref" v="1" dr="AH128" r="AH135" sId="1"/>
    <undo index="0" exp="ref" v="1" dr="AG128" r="AG135" sId="1"/>
    <undo index="0" exp="ref" v="1" dr="AF128" r="AF135" sId="1"/>
    <undo index="0" exp="ref" v="1" dr="AE128" r="AE135" sId="1"/>
    <undo index="0" exp="ref" v="1" dr="AD128" r="AD135" sId="1"/>
    <undo index="0" exp="ref" v="1" dr="AC128" r="AC135" sId="1"/>
    <undo index="0" exp="ref" v="1" dr="AB128" r="AB135" sId="1"/>
    <undo index="0" exp="ref" v="1" dr="AA128" r="AA135" sId="1"/>
    <undo index="0" exp="ref" v="1" dr="Z128" r="Z135" sId="1"/>
    <undo index="0" exp="ref" v="1" dr="Y128" r="Y135" sId="1"/>
    <undo index="0" exp="ref" v="1" dr="X128" r="X135" sId="1"/>
    <undo index="0" exp="ref" v="1" dr="W128" r="W135" sId="1"/>
    <undo index="0" exp="ref" v="1" dr="V128" r="V135" sId="1"/>
    <undo index="0" exp="ref" v="1" dr="U128" r="U135" sId="1"/>
    <undo index="0" exp="ref" v="1" dr="T128" r="T135" sId="1"/>
    <undo index="0" exp="ref" v="1" dr="S128" r="S135" sId="1"/>
    <undo index="65535" exp="ref" v="1" dr="D128" r="D135"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28"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0" sId="1" ref="A128:XFD128" action="deleteRow">
    <undo index="65535" exp="area" dr="AK128:AK131" r="AK132" sId="1"/>
    <undo index="65535" exp="area" dr="AJ128:AJ131" r="AJ132" sId="1"/>
    <undo index="65535" exp="area" dr="AG128:AG131" r="AG132" sId="1"/>
    <undo index="65535" exp="area" dr="AF128:AF131" r="AF132" sId="1"/>
    <undo index="65535" exp="area" dr="AE128:AE131" r="AE132" sId="1"/>
    <undo index="65535" exp="area" dr="AD128:AD131" r="AD132" sId="1"/>
    <undo index="65535" exp="area" dr="AC128:AC131" r="AC132" sId="1"/>
    <undo index="65535" exp="area" dr="AB128:AB131" r="AB132" sId="1"/>
    <undo index="65535" exp="area" dr="AA128:AA131" r="AA132" sId="1"/>
    <undo index="65535" exp="area" dr="Z128:Z131" r="Z132" sId="1"/>
    <undo index="65535" exp="area" dr="Y128:Y131" r="Y132" sId="1"/>
    <undo index="65535" exp="area" dr="X128:X131" r="X132" sId="1"/>
    <undo index="65535" exp="area" dr="W128:W131" r="W132" sId="1"/>
    <undo index="65535" exp="area" dr="V128:V131" r="V132" sId="1"/>
    <undo index="65535" exp="area" dr="U128:U131" r="U132" sId="1"/>
    <undo index="65535" exp="area" dr="T128:T131" r="T132" sId="1"/>
    <undo index="65535" exp="area" dr="S128:S131" r="S132" sId="1"/>
    <undo index="65535" exp="area" dr="D128:D131" r="D132"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1" sId="1" ref="A128:XFD128" action="deleteRow">
    <undo index="65535" exp="area" dr="AK128:AK130" r="AK131" sId="1"/>
    <undo index="65535" exp="area" dr="AJ128:AJ130" r="AJ131" sId="1"/>
    <undo index="65535" exp="area" dr="AG128:AG130" r="AG131" sId="1"/>
    <undo index="65535" exp="area" dr="AF128:AF130" r="AF131" sId="1"/>
    <undo index="65535" exp="area" dr="AE128:AE130" r="AE131" sId="1"/>
    <undo index="65535" exp="area" dr="AD128:AD130" r="AD131" sId="1"/>
    <undo index="65535" exp="area" dr="AC128:AC130" r="AC131" sId="1"/>
    <undo index="65535" exp="area" dr="AB128:AB130" r="AB131" sId="1"/>
    <undo index="65535" exp="area" dr="AA128:AA130" r="AA131" sId="1"/>
    <undo index="65535" exp="area" dr="Z128:Z130" r="Z131" sId="1"/>
    <undo index="65535" exp="area" dr="Y128:Y130" r="Y131" sId="1"/>
    <undo index="65535" exp="area" dr="X128:X130" r="X131" sId="1"/>
    <undo index="65535" exp="area" dr="W128:W130" r="W131" sId="1"/>
    <undo index="65535" exp="area" dr="V128:V130" r="V131" sId="1"/>
    <undo index="65535" exp="area" dr="U128:U130" r="U131" sId="1"/>
    <undo index="65535" exp="area" dr="T128:T130" r="T131" sId="1"/>
    <undo index="65535" exp="area" dr="S128:S130" r="S131" sId="1"/>
    <undo index="65535" exp="area" dr="D128:D130" r="D131"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2" sId="1" ref="A128:XFD128" action="deleteRow">
    <undo index="65535" exp="area" dr="AK128:AK129" r="AK130" sId="1"/>
    <undo index="65535" exp="area" dr="AJ128:AJ129" r="AJ130" sId="1"/>
    <undo index="65535" exp="area" dr="AG128:AG129" r="AG130" sId="1"/>
    <undo index="65535" exp="area" dr="AF128:AF129" r="AF130" sId="1"/>
    <undo index="65535" exp="area" dr="AE128:AE129" r="AE130" sId="1"/>
    <undo index="65535" exp="area" dr="AD128:AD129" r="AD130" sId="1"/>
    <undo index="65535" exp="area" dr="AC128:AC129" r="AC130" sId="1"/>
    <undo index="65535" exp="area" dr="AB128:AB129" r="AB130" sId="1"/>
    <undo index="65535" exp="area" dr="AA128:AA129" r="AA130" sId="1"/>
    <undo index="65535" exp="area" dr="Z128:Z129" r="Z130" sId="1"/>
    <undo index="65535" exp="area" dr="Y128:Y129" r="Y130" sId="1"/>
    <undo index="65535" exp="area" dr="X128:X129" r="X130" sId="1"/>
    <undo index="65535" exp="area" dr="W128:W129" r="W130" sId="1"/>
    <undo index="65535" exp="area" dr="V128:V129" r="V130" sId="1"/>
    <undo index="65535" exp="area" dr="U128:U129" r="U130" sId="1"/>
    <undo index="65535" exp="area" dr="T128:T129" r="T130" sId="1"/>
    <undo index="65535" exp="area" dr="S128:S129" r="S130" sId="1"/>
    <undo index="65535" exp="area" dr="D128:D129" r="D130"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3" sId="1" ref="A128:XFD128" action="deleteRow">
    <undo index="65535" exp="area" dr="AK128" r="AK129" sId="1"/>
    <undo index="65535" exp="area" dr="AJ128" r="AJ129" sId="1"/>
    <undo index="65535" exp="area" dr="AG128" r="AG129" sId="1"/>
    <undo index="65535" exp="area" dr="AF128" r="AF129" sId="1"/>
    <undo index="65535" exp="area" dr="AE128" r="AE129" sId="1"/>
    <undo index="65535" exp="area" dr="AD128" r="AD129" sId="1"/>
    <undo index="65535" exp="area" dr="AC128" r="AC129" sId="1"/>
    <undo index="65535" exp="area" dr="AB128" r="AB129" sId="1"/>
    <undo index="65535" exp="area" dr="AA128" r="AA129" sId="1"/>
    <undo index="65535" exp="area" dr="Z128" r="Z129" sId="1"/>
    <undo index="65535" exp="area" dr="Y128" r="Y129" sId="1"/>
    <undo index="65535" exp="area" dr="X128" r="X129" sId="1"/>
    <undo index="65535" exp="area" dr="W128" r="W129" sId="1"/>
    <undo index="65535" exp="area" dr="V128" r="V129" sId="1"/>
    <undo index="65535" exp="area" dr="U128" r="U129" sId="1"/>
    <undo index="65535" exp="area" dr="T128" r="T129" sId="1"/>
    <undo index="65535" exp="area" dr="S128" r="S129" sId="1"/>
    <undo index="65535" exp="area" dr="D128" r="D129"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COUNTIFS(F$7:F$127,$F128)</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28">
        <f>SUMIFS(Y$7:Y$127,$F$7:$F$127,$F128)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28">
        <f>SUMIFS(Z$7:Z$127,$F$7:$F$127,$F128)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28">
        <f>SUMIFS(AA$7:AA$127,$F$7:$F$127,$F128)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4" sId="1" ref="A128:XFD128" action="deleteRow">
    <undo index="65535" exp="ref" v="1" dr="AK128" r="AK130" sId="1"/>
    <undo index="65535" exp="ref" v="1" dr="AJ128" r="AJ130" sId="1"/>
    <undo index="65535" exp="ref" v="1" dr="AI128" r="AI130" sId="1"/>
    <undo index="65535" exp="ref" v="1" dr="AH128" r="AH130" sId="1"/>
    <undo index="65535" exp="ref" v="1" dr="AG128" r="AG130" sId="1"/>
    <undo index="65535" exp="ref" v="1" dr="AF128" r="AF130" sId="1"/>
    <undo index="65535" exp="ref" v="1" dr="AE128" r="AE130" sId="1"/>
    <undo index="65535" exp="ref" v="1" dr="AD128" r="AD130" sId="1"/>
    <undo index="65535" exp="ref" v="1" dr="AC128" r="AC130" sId="1"/>
    <undo index="65535" exp="ref" v="1" dr="AB128" r="AB130" sId="1"/>
    <undo index="65535" exp="ref" v="1" dr="AA128" r="AA130" sId="1"/>
    <undo index="65535" exp="ref" v="1" dr="Z128" r="Z130" sId="1"/>
    <undo index="65535" exp="ref" v="1" dr="Y128" r="Y130" sId="1"/>
    <undo index="65535" exp="ref" v="1" dr="X128" r="X130" sId="1"/>
    <undo index="65535" exp="ref" v="1" dr="W128" r="W130" sId="1"/>
    <undo index="65535" exp="ref" v="1" dr="V128" r="V130" sId="1"/>
    <undo index="65535" exp="ref" v="1" dr="U128" r="U130" sId="1"/>
    <undo index="65535" exp="ref" v="1" dr="T128" r="T130" sId="1"/>
    <undo index="65535" exp="ref" v="1" dr="S128" r="S130" sId="1"/>
    <undo index="65535" exp="ref" v="1" dr="D128" r="D130"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128">
        <f>SUM(#REF!)</f>
      </nc>
      <ndxf>
        <font>
          <sz val="12"/>
          <color auto="1"/>
          <name val="Calibri"/>
          <family val="2"/>
          <charset val="238"/>
          <scheme val="minor"/>
        </font>
        <numFmt numFmtId="166"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28"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28">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5" sId="1" ref="A128:XFD128" action="deleteRow">
    <undo index="65535" exp="ref" v="1" dr="AK128" r="AK129" sId="1"/>
    <undo index="65535" exp="ref" v="1" dr="AJ128" r="AJ129" sId="1"/>
    <undo index="65535" exp="ref" v="1" dr="AI128" r="AI129" sId="1"/>
    <undo index="65535" exp="ref" v="1" dr="AH128" r="AH129" sId="1"/>
    <undo index="65535" exp="ref" v="1" dr="AG128" r="AG129" sId="1"/>
    <undo index="65535" exp="ref" v="1" dr="AF128" r="AF129" sId="1"/>
    <undo index="65535" exp="ref" v="1" dr="AE128" r="AE129" sId="1"/>
    <undo index="65535" exp="ref" v="1" dr="AD128" r="AD129" sId="1"/>
    <undo index="65535" exp="ref" v="1" dr="AC128" r="AC129" sId="1"/>
    <undo index="65535" exp="ref" v="1" dr="AB128" r="AB129" sId="1"/>
    <undo index="65535" exp="ref" v="1" dr="AA128" r="AA129" sId="1"/>
    <undo index="65535" exp="ref" v="1" dr="Z128" r="Z129" sId="1"/>
    <undo index="65535" exp="ref" v="1" dr="Y128" r="Y129" sId="1"/>
    <undo index="65535" exp="ref" v="1" dr="X128" r="X129" sId="1"/>
    <undo index="65535" exp="ref" v="1" dr="W128" r="W129" sId="1"/>
    <undo index="65535" exp="ref" v="1" dr="V128" r="V129" sId="1"/>
    <undo index="65535" exp="ref" v="1" dr="U128" r="U129" sId="1"/>
    <undo index="65535" exp="ref" v="1" dr="T128" r="T129" sId="1"/>
    <undo index="65535" exp="ref" v="1" dr="S128" r="S129" sId="1"/>
    <undo index="0" exp="ref" v="1" dr="D128" r="D129" sId="1"/>
    <undo index="65535" exp="area" ref3D="1" dr="$H$1:$N$1048576" dn="Z_65B035E3_87FA_46C5_996E_864F2C8D0EBC_.wvu.Cols" sId="1"/>
    <rfmt sheetId="1" xfDxf="1" sqref="A128:XFD128" start="0" length="0">
      <dxf>
        <font>
          <b/>
        </font>
      </dxf>
    </rfmt>
    <rfmt sheetId="1" sqref="A128"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8"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28">
        <f>COUNT(C88:C90)</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28"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128"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28"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8"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28"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28">
        <f>SUMIFS(S$7:S$127,$F$7:$F$127,$F128)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28">
        <f>SUMIFS(T$7:T$127,$F$7:$F$127,$F128)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28">
        <f>SUMIFS(U$7:U$127,$F$7:$F$127,$F128)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28">
        <f>SUMIFS(V$7:V$127,$F$7:$F$127,$F128)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28">
        <f>SUMIFS(W$7:W$127,$F$7:$F$127,$F128)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28">
        <f>SUMIFS(X$7:X$127,$F$7:$F$127,$F128)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28">
        <f>SUMIFS(Y$42:Y$127,$F$42:$F$127,$F128)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28">
        <f>SUMIFS(Z$42:Z$127,$F$42:$F$127,$F128)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28">
        <f>SUMIFS(AA$42:AA$127,$F$42:$F$127,$F128)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28">
        <f>SUMIFS(AB$7:AB$127,$F$7:$F$127,$F128)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28">
        <f>SUMIFS(AC$7:AC$127,$F$7:$F$127,$F128)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28">
        <f>SUMIFS(AD$7:AD$127,$F$7:$F$127,$F128)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28">
        <f>SUMIFS(AE$7:AE$127,$F$7:$F$127,$F128)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28">
        <f>SUMIFS(AF$7:AF$127,$F$7:$F$127,$F128)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28">
        <f>SUMIFS(AG$7:AG$127,$F$7:$F$127,$F128)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128"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128"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128">
        <f>SUMIFS(AJ$7:AJ$127,$F$7:$F$127,$F128)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28">
        <f>SUMIFS(AK$7:AK$127,$F$7:$F$127,$F128)</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28" start="0" length="0">
      <dxf>
        <font>
          <sz val="12"/>
        </font>
      </dxf>
    </rfmt>
  </rrc>
  <rrc rId="1516" sId="1" ref="A128:XFD128" action="deleteRow">
    <undo index="65535" exp="ref" v="1" dr="AB128" r="Y136" sId="1"/>
    <undo index="0" exp="ref" v="1" dr="Y128" r="Y136" sId="1"/>
    <undo index="65535" exp="area" ref3D="1" dr="$A$1:$AL$128" dn="Z_FE50EAC0_52A5_4C33_B973_65E93D03D3EA_.wvu.PrintArea" sId="1"/>
    <undo index="65535" exp="area" ref3D="1" dr="$A$6:$AL$128" dn="Z_FE50EAC0_52A5_4C33_B973_65E93D03D3EA_.wvu.FilterData" sId="1"/>
    <undo index="65535" exp="area" ref3D="1" dr="$A$6:$AL$128" dn="Z_F52D90D4_508D_43B6_8295_6D179E5F0FEB_.wvu.FilterData" sId="1"/>
    <undo index="65535" exp="area" ref3D="1" dr="$A$1:$AL$128" dn="Z_EF10298D_3F59_43F1_9A86_8C1CCA3B5D93_.wvu.PrintArea" sId="1"/>
    <undo index="65535" exp="area" ref3D="1" dr="$A$6:$AL$128" dn="Z_EF10298D_3F59_43F1_9A86_8C1CCA3B5D93_.wvu.FilterData" sId="1"/>
    <undo index="65535" exp="area" ref3D="1" dr="$A$1:$AL$128" dn="Z_EB0F2E6A_FA33_479E_9A47_8E3494FBB4DE_.wvu.PrintArea" sId="1"/>
    <undo index="65535" exp="area" ref3D="1" dr="$A$6:$AL$128" dn="Z_EB0F2E6A_FA33_479E_9A47_8E3494FBB4DE_.wvu.FilterData" sId="1"/>
    <undo index="65535" exp="area" ref3D="1" dr="$A$1:$AL$128" dn="Z_EA64E7D7_BA48_4965_B650_778AE412FE0C_.wvu.PrintArea" sId="1"/>
    <undo index="65535" exp="area" ref3D="1" dr="$A$6:$AL$128" dn="Z_EA64E7D7_BA48_4965_B650_778AE412FE0C_.wvu.FilterData" sId="1"/>
    <undo index="65535" exp="area" ref3D="1" dr="$A$6:$AL$128" dn="Z_DD93CA86_AFD6_4C47_828D_70472BFCD288_.wvu.FilterData" sId="1"/>
    <undo index="65535" exp="area" ref3D="1" dr="$A$6:$AL$128" dn="Z_DB43929D_F4B7_43FF_975F_960476D189E8_.wvu.FilterData" sId="1"/>
    <undo index="65535" exp="area" ref3D="1" dr="$A$6:$AL$128" dn="Z_D802EE0F_98B9_4410_B31B_4ACC0EC9C9BC_.wvu.FilterData" sId="1"/>
    <undo index="65535" exp="area" ref3D="1" dr="$A$6:$AL$128" dn="Z_C71F80D5_B6C1_4ED9_B18D_D719D69F5A47_.wvu.FilterData" sId="1"/>
    <undo index="65535" exp="area" ref3D="1" dr="$A$1:$AL$128" dn="Z_C408A2F1_296F_4EAD_B15B_336D73846FDD_.wvu.PrintArea" sId="1"/>
    <undo index="65535" exp="area" ref3D="1" dr="$A$6:$AL$128" dn="Z_C408A2F1_296F_4EAD_B15B_336D73846FDD_.wvu.FilterData" sId="1"/>
    <undo index="65535" exp="area" ref3D="1" dr="$A$1:$AL$128" dn="Z_C3502361_AD2C_4705_878B_D12169ED60B1_.wvu.PrintArea" sId="1"/>
    <undo index="65535" exp="area" ref3D="1" dr="$A$6:$AL$128" dn="Z_C3502361_AD2C_4705_878B_D12169ED60B1_.wvu.FilterData" sId="1"/>
    <undo index="65535" exp="area" ref3D="1" dr="$A$1:$AL$128" dn="Z_A87F3E0E_3A8E_4B82_8170_33752259B7DB_.wvu.PrintArea" sId="1"/>
    <undo index="65535" exp="area" ref3D="1" dr="$A$6:$AL$128" dn="Z_A87F3E0E_3A8E_4B82_8170_33752259B7DB_.wvu.FilterData" sId="1"/>
    <undo index="65535" exp="area" ref3D="1" dr="$A$1:$AL$128" dn="Z_A5B1481C_EF26_486A_984F_85CDDC2FD94F_.wvu.PrintArea" sId="1"/>
    <undo index="65535" exp="area" ref3D="1" dr="$A$6:$AL$128" dn="Z_A5B1481C_EF26_486A_984F_85CDDC2FD94F_.wvu.FilterData" sId="1"/>
    <undo index="65535" exp="area" ref3D="1" dr="$A$1:$AL$128" dn="Z_9980B309_0131_4577_BF29_212714399FDF_.wvu.PrintArea" sId="1"/>
    <undo index="65535" exp="area" ref3D="1" dr="$A$6:$AL$128" dn="Z_9980B309_0131_4577_BF29_212714399FDF_.wvu.FilterData" sId="1"/>
    <undo index="65535" exp="area" ref3D="1" dr="$A$6:$AL$128" dn="Z_923E7374_9C36_4380_9E0A_313EA2F408F0_.wvu.FilterData" sId="1"/>
    <undo index="65535" exp="area" ref3D="1" dr="$A$1:$AL$128" dn="Z_901F9774_8BE7_424D_87C2_1026F3FA2E93_.wvu.PrintArea" sId="1"/>
    <undo index="65535" exp="area" ref3D="1" dr="$A$6:$AL$128" dn="Z_831F7439_6937_483F_B601_184FEF5CECFD_.wvu.FilterData" sId="1"/>
    <undo index="65535" exp="area" ref3D="1" dr="$A$6:$AL$128" dn="Z_7D2F4374_D571_49E4_B659_129D2AFDC43C_.wvu.FilterData" sId="1"/>
    <undo index="65535" exp="area" ref3D="1" dr="$A$1:$AL$128" dn="Z_7C1B4D6D_D666_48DD_AB17_E00791B6F0B6_.wvu.PrintArea" sId="1"/>
    <undo index="65535" exp="area" ref3D="1" dr="$A$1:$AL$128" dn="Z_65C35D6D_934F_4431_BA92_90255FC17BA4_.wvu.PrintArea" sId="1"/>
    <undo index="65535" exp="area" ref3D="1" dr="$A$6:$AL$128" dn="Z_65C35D6D_934F_4431_BA92_90255FC17BA4_.wvu.FilterData" sId="1"/>
    <undo index="65535" exp="area" ref3D="1" dr="$A$1:$AL$128" dn="Z_65B035E3_87FA_46C5_996E_864F2C8D0EBC_.wvu.PrintArea" sId="1"/>
    <undo index="65535" exp="area" ref3D="1" dr="$H$1:$N$1048576" dn="Z_65B035E3_87FA_46C5_996E_864F2C8D0EBC_.wvu.Cols" sId="1"/>
    <undo index="65535" exp="area" ref3D="1" dr="$A$1:$AL$128" dn="Z_5AAA4DFE_88B1_4674_95ED_5FCD7A50BC22_.wvu.PrintArea" sId="1"/>
    <undo index="65535" exp="area" ref3D="1" dr="$A$6:$AL$128" dn="Z_5AAA4DFE_88B1_4674_95ED_5FCD7A50BC22_.wvu.FilterData" sId="1"/>
    <undo index="65535" exp="area" ref3D="1" dr="$A$1:$AL$128" dn="Z_53ED3D47_B2C0_43A1_9A1E_F030D529F74C_.wvu.PrintArea" sId="1"/>
    <undo index="65535" exp="area" ref3D="1" dr="$A$6:$AL$128" dn="Z_53ED3D47_B2C0_43A1_9A1E_F030D529F74C_.wvu.FilterData" sId="1"/>
    <undo index="65535" exp="area" ref3D="1" dr="$A$6:$AL$128" dn="Z_41AA4E5D_9625_4478_B720_2BD6AE34E699_.wvu.FilterData" sId="1"/>
    <undo index="65535" exp="area" ref3D="1" dr="$A$1:$AL$128" dn="Z_3AFE79CE_CE75_447D_8C73_1AE63A224CBA_.wvu.PrintArea" sId="1"/>
    <undo index="65535" exp="area" ref3D="1" dr="$A$6:$AL$128" dn="Z_3AFE79CE_CE75_447D_8C73_1AE63A224CBA_.wvu.FilterData" sId="1"/>
    <undo index="65535" exp="area" ref3D="1" dr="$A$6:$AL$128" dn="Z_38C68E87_361F_434A_8BE4_BA2AF4CB3868_.wvu.FilterData" sId="1"/>
    <undo index="65535" exp="area" ref3D="1" dr="$A$6:$AL$128" dn="Z_324E461A_DC75_4814_87BA_41F170D0ED0B_.wvu.FilterData" sId="1"/>
    <undo index="65535" exp="area" ref3D="1" dr="$A$6:$AL$128" dn="Z_305BEEB9_C99E_4E52_A4AB_56EA1595A366_.wvu.FilterData" sId="1"/>
    <undo index="65535" exp="area" ref3D="1" dr="$A$1:$AL$128" dn="Z_107CF550_CA10_4664_8BEF_E9F604AC22BE_.wvu.PrintArea" sId="1"/>
    <undo index="65535" exp="area" ref3D="1" dr="$A$6:$AL$128" dn="Z_0585DD1B_89D4_4278_953B_FA6D57DCCE82_.wvu.FilterData" sId="1"/>
    <undo index="65535" exp="area" ref3D="1" dr="$A$1:$AL$128" dn="Print_Area" sId="1"/>
    <rfmt sheetId="1" xfDxf="1" sqref="A128:XFD128" start="0" length="0">
      <dxf>
        <font>
          <b/>
        </font>
      </dxf>
    </rfmt>
    <rfmt sheetId="1" sqref="A128"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128"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128">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128"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128"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128"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128"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I128"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J128"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L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128"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128">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128">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128">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128">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128">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fmt sheetId="1" sqref="AL128" start="0" length="0">
      <dxf>
        <font>
          <sz val="12"/>
        </font>
      </dxf>
    </rfmt>
  </rrc>
  <rrc rId="1517" sId="1" ref="A128:XFD128" action="deleteRow">
    <undo index="65535" exp="area" ref3D="1" dr="$H$1:$N$1048576" dn="Z_65B035E3_87FA_46C5_996E_864F2C8D0EBC_.wvu.Cols" sId="1"/>
    <rfmt sheetId="1" xfDxf="1" sqref="A128:XFD128" start="0" length="0"/>
    <rfmt sheetId="1" sqref="A128" start="0" length="0">
      <dxf>
        <font>
          <b/>
          <sz val="12"/>
          <color theme="1"/>
          <name val="Calibri"/>
          <family val="2"/>
          <charset val="238"/>
          <scheme val="minor"/>
        </font>
        <fill>
          <patternFill patternType="solid">
            <bgColor rgb="FFFFFF00"/>
          </patternFill>
        </fill>
        <border outline="0">
          <left style="medium">
            <color indexed="64"/>
          </left>
          <right style="thin">
            <color indexed="64"/>
          </right>
          <top style="thin">
            <color indexed="64"/>
          </top>
          <bottom style="medium">
            <color indexed="64"/>
          </bottom>
        </border>
      </dxf>
    </rfmt>
    <rfmt sheetId="1" sqref="B128" start="0" length="0">
      <dxf>
        <font>
          <b/>
          <sz val="12"/>
          <color theme="1"/>
          <name val="Calibri"/>
          <family val="2"/>
          <charset val="238"/>
          <scheme val="minor"/>
        </font>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cc rId="0" sId="1" dxf="1">
      <nc r="S128" t="inlineStr">
        <is>
          <t>Valoarea ELIGIBILĂ a proiectului (LEI)</t>
        </is>
      </nc>
      <ndxf>
        <font>
          <b/>
          <sz val="12"/>
          <color auto="1"/>
          <name val="Calibri"/>
          <family val="2"/>
          <charset val="238"/>
          <scheme val="minor"/>
        </font>
        <numFmt numFmtId="4" formatCode="#,##0.00"/>
        <alignment horizontal="center" vertical="center" wrapText="1"/>
        <border outline="0">
          <left style="thin">
            <color indexed="64"/>
          </left>
          <top style="medium">
            <color indexed="64"/>
          </top>
          <bottom style="thin">
            <color indexed="64"/>
          </bottom>
        </border>
      </ndxf>
    </rcc>
    <rfmt sheetId="1" sqref="T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U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V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W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X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Y128"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Z128" start="0" length="0">
      <dxf>
        <alignment horizontal="center" vertical="center" wrapText="1"/>
        <border outline="0">
          <top style="medium">
            <color indexed="64"/>
          </top>
          <bottom style="thin">
            <color indexed="64"/>
          </bottom>
        </border>
      </dxf>
    </rfmt>
    <rfmt sheetId="1" sqref="AA128" start="0" length="0">
      <dxf>
        <alignment horizontal="center" vertical="center" wrapText="1"/>
        <border outline="0">
          <top style="medium">
            <color indexed="64"/>
          </top>
          <bottom style="thin">
            <color indexed="64"/>
          </bottom>
        </border>
      </dxf>
    </rfmt>
    <rfmt sheetId="1" sqref="AB128" start="0" length="0">
      <dxf>
        <alignment horizontal="center" vertical="center" wrapText="1"/>
        <border outline="0">
          <right style="thin">
            <color indexed="64"/>
          </right>
          <top style="medium">
            <color indexed="64"/>
          </top>
          <bottom style="thin">
            <color indexed="64"/>
          </bottom>
        </border>
      </dxf>
    </rfmt>
    <rfmt sheetId="1" sqref="AC128"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fmt sheetId="1" sqref="AD128"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cc rId="0" sId="1" dxf="1">
      <nc r="AE128" t="inlineStr">
        <is>
          <t>Valoarea eligibilă a proiectului</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medium">
            <color indexed="64"/>
          </top>
          <bottom style="thin">
            <color indexed="64"/>
          </bottom>
        </border>
      </ndxf>
    </rcc>
    <rfmt sheetId="1" sqref="AF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dxf>
    </rfmt>
    <rcc rId="0" sId="1" dxf="1">
      <nc r="AG128" t="inlineStr">
        <is>
          <t>Total valoare proiect</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cc rId="0" sId="1" dxf="1">
      <nc r="AH128" t="inlineStr">
        <is>
          <t>Stadiu proiect 
(în implementare/ reziliat/ finalizat)</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I128" t="inlineStr">
        <is>
          <t>Act aditional NR.</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J128" t="inlineStr">
        <is>
          <t>Plăţi către beneficiari (lei)</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fmt sheetId="1" sqref="AK128" start="0" length="0">
      <dxf>
        <font>
          <b/>
          <sz val="12"/>
          <color auto="1"/>
          <name val="Calibri"/>
          <family val="2"/>
          <charset val="238"/>
          <scheme val="minor"/>
        </font>
        <numFmt numFmtId="4" formatCode="#,##0.00"/>
        <alignment vertical="center" wrapText="1"/>
        <border outline="0">
          <left style="thin">
            <color indexed="64"/>
          </left>
          <top style="medium">
            <color indexed="64"/>
          </top>
          <bottom style="thin">
            <color indexed="64"/>
          </bottom>
        </border>
      </dxf>
    </rfmt>
  </rrc>
  <rrc rId="151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cc rId="0" sId="1" dxf="1">
      <nc r="S128"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128"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128"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128"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128" start="0" length="0">
      <dxf>
        <alignment horizontal="center" vertical="center" wrapText="1"/>
        <border outline="0">
          <top style="thin">
            <color indexed="64"/>
          </top>
          <bottom style="thin">
            <color indexed="64"/>
          </bottom>
        </border>
      </dxf>
    </rfmt>
    <rfmt sheetId="1" sqref="X128" start="0" length="0">
      <dxf>
        <alignment horizontal="center" vertical="center" wrapText="1"/>
        <border outline="0">
          <right style="thin">
            <color indexed="64"/>
          </right>
          <top style="thin">
            <color indexed="64"/>
          </top>
          <bottom style="thin">
            <color indexed="64"/>
          </bottom>
        </border>
      </dxf>
    </rfmt>
    <rcc rId="0" sId="1" dxf="1">
      <nc r="Y128"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128"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28"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cc rId="0" sId="1" dxf="1">
      <nc r="AF128"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28"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28"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128"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128"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151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cc rId="0" sId="1" dxf="1">
      <nc r="S128"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128"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128"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128"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128"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128"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128"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128"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28"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28"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28"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28"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28"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152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cc rId="0" sId="1" dxf="1">
      <nc r="AG128">
        <f>AG85-11771303.25</f>
      </nc>
      <ndxf>
        <numFmt numFmtId="165" formatCode="#,##0.00_ ;\-#,##0.00\ "/>
      </ndxf>
    </rcc>
    <rfmt sheetId="1" sqref="AI128" start="0" length="0">
      <dxf>
        <alignment vertical="top" wrapText="1"/>
      </dxf>
    </rfmt>
  </rrc>
  <rrc rId="1522" sId="1" ref="A128:XFD128" action="deleteRow">
    <undo index="65535" exp="area" ref3D="1" dr="$C$1:$C$128" dn="Z_901F9774_8BE7_424D_87C2_1026F3FA2E93_.wvu.FilterData" sId="1"/>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G128" start="0" length="0">
      <dxf>
        <numFmt numFmtId="165" formatCode="#,##0.00_ ;\-#,##0.00\ "/>
      </dxf>
    </rfmt>
    <rfmt sheetId="1" sqref="AI128" start="0" length="0">
      <dxf>
        <alignment vertical="top" wrapText="1"/>
      </dxf>
    </rfmt>
    <rfmt sheetId="1" sqref="AJ128" start="0" length="0">
      <dxf>
        <numFmt numFmtId="4" formatCode="#,##0.00"/>
      </dxf>
    </rfmt>
  </rrc>
  <rrc rId="152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cc rId="0" sId="1" dxf="1">
      <nc r="Y128">
        <f>#REF!+#REF!</f>
      </nc>
      <ndxf>
        <numFmt numFmtId="165" formatCode="#,##0.00_ ;\-#,##0.00\ "/>
      </ndxf>
    </rcc>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2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3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4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5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6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7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8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59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0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1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2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3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6"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7"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8"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49"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0"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1"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2"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3"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4"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rc rId="1655" sId="1" ref="A128:XFD128" action="deleteRow">
    <undo index="65535" exp="area" ref3D="1" dr="$H$1:$N$1048576" dn="Z_65B035E3_87FA_46C5_996E_864F2C8D0EBC_.wvu.Cols" sId="1"/>
    <rfmt sheetId="1" xfDxf="1" sqref="A128:XFD128" start="0" length="0"/>
    <rfmt sheetId="1" sqref="B128" start="0" length="0">
      <dxf>
        <fill>
          <patternFill patternType="solid">
            <bgColor rgb="FFFFFF00"/>
          </patternFill>
        </fill>
      </dxf>
    </rfmt>
    <rfmt sheetId="1" sqref="C128" start="0" length="0">
      <dxf>
        <font>
          <b/>
          <sz val="11"/>
          <color theme="1"/>
          <name val="Calibri"/>
          <family val="2"/>
          <charset val="238"/>
          <scheme val="minor"/>
        </font>
        <fill>
          <patternFill patternType="solid">
            <bgColor rgb="FFFFFF00"/>
          </patternFill>
        </fill>
      </dxf>
    </rfmt>
    <rfmt sheetId="1" sqref="D128" start="0" length="0">
      <dxf>
        <fill>
          <patternFill patternType="solid">
            <bgColor rgb="FFFFFF00"/>
          </patternFill>
        </fill>
      </dxf>
    </rfmt>
    <rfmt sheetId="1" sqref="F128" start="0" length="0">
      <dxf>
        <fill>
          <patternFill patternType="solid">
            <bgColor rgb="FFFFFF00"/>
          </patternFill>
        </fill>
      </dxf>
    </rfmt>
    <rfmt sheetId="1" sqref="G128" start="0" length="0">
      <dxf>
        <alignment horizontal="left" vertical="top"/>
      </dxf>
    </rfmt>
    <rfmt sheetId="1" sqref="H128" start="0" length="0">
      <dxf>
        <alignment horizontal="left" vertical="top"/>
      </dxf>
    </rfmt>
    <rfmt sheetId="1" sqref="I128" start="0" length="0">
      <dxf>
        <fill>
          <patternFill patternType="solid">
            <bgColor rgb="FFFFFF00"/>
          </patternFill>
        </fill>
        <alignment horizontal="left" vertical="top"/>
      </dxf>
    </rfmt>
    <rfmt sheetId="1" sqref="K128" start="0" length="0">
      <dxf>
        <alignment horizontal="center" vertical="top"/>
      </dxf>
    </rfmt>
    <rfmt sheetId="1" sqref="L128" start="0" length="0">
      <dxf>
        <alignment horizontal="center" vertical="top"/>
      </dxf>
    </rfmt>
    <rfmt sheetId="1" sqref="M128" start="0" length="0">
      <dxf>
        <alignment horizontal="center" vertical="top"/>
      </dxf>
    </rfmt>
    <rfmt sheetId="1" sqref="N128" start="0" length="0">
      <dxf>
        <alignment horizontal="center" vertical="top"/>
      </dxf>
    </rfmt>
    <rfmt sheetId="1" sqref="O128" start="0" length="0">
      <dxf>
        <alignment horizontal="center" vertical="top"/>
      </dxf>
    </rfmt>
    <rfmt sheetId="1" sqref="P128" start="0" length="0">
      <dxf>
        <alignment horizontal="center" vertical="top"/>
      </dxf>
    </rfmt>
    <rfmt sheetId="1" sqref="Q128" start="0" length="0">
      <dxf>
        <alignment horizontal="center" vertical="top"/>
      </dxf>
    </rfmt>
    <rfmt sheetId="1" sqref="R128" start="0" length="0">
      <dxf>
        <alignment horizontal="center" vertical="top"/>
      </dxf>
    </rfmt>
    <rfmt sheetId="1" sqref="T128" start="0" length="0">
      <dxf>
        <fill>
          <patternFill patternType="solid">
            <bgColor rgb="FFFFFF00"/>
          </patternFill>
        </fill>
      </dxf>
    </rfmt>
    <rfmt sheetId="1" sqref="U128" start="0" length="0">
      <dxf>
        <fill>
          <patternFill patternType="solid">
            <bgColor rgb="FFFFFF00"/>
          </patternFill>
        </fill>
      </dxf>
    </rfmt>
    <rfmt sheetId="1" sqref="W128" start="0" length="0">
      <dxf>
        <fill>
          <patternFill patternType="solid">
            <bgColor rgb="FFFFFF00"/>
          </patternFill>
        </fill>
      </dxf>
    </rfmt>
    <rfmt sheetId="1" sqref="X128" start="0" length="0">
      <dxf>
        <fill>
          <patternFill patternType="solid">
            <bgColor rgb="FFFFFF00"/>
          </patternFill>
        </fill>
      </dxf>
    </rfmt>
    <rfmt sheetId="1" sqref="Z128" start="0" length="0">
      <dxf>
        <fill>
          <patternFill patternType="solid">
            <bgColor rgb="FFFFFF00"/>
          </patternFill>
        </fill>
      </dxf>
    </rfmt>
    <rfmt sheetId="1" sqref="AA128" start="0" length="0">
      <dxf>
        <fill>
          <patternFill patternType="solid">
            <bgColor rgb="FFFFFF00"/>
          </patternFill>
        </fill>
      </dxf>
    </rfmt>
    <rfmt sheetId="1" sqref="AC128" start="0" length="0">
      <dxf>
        <fill>
          <patternFill patternType="solid">
            <bgColor rgb="FFFFFF00"/>
          </patternFill>
        </fill>
      </dxf>
    </rfmt>
    <rfmt sheetId="1" sqref="AD128" start="0" length="0">
      <dxf>
        <fill>
          <patternFill patternType="solid">
            <bgColor rgb="FFFFFF00"/>
          </patternFill>
        </fill>
      </dxf>
    </rfmt>
    <rfmt sheetId="1" sqref="AE128" start="0" length="0">
      <dxf>
        <fill>
          <patternFill patternType="solid">
            <bgColor theme="0"/>
          </patternFill>
        </fill>
      </dxf>
    </rfmt>
    <rfmt sheetId="1" sqref="AI128" start="0" length="0">
      <dxf>
        <alignment vertical="top" wrapText="1"/>
      </dxf>
    </rfmt>
  </rrc>
  <rfmt sheetId="1" sqref="I1:I1048576">
    <dxf>
      <alignment horizontal="left"/>
    </dxf>
  </rfmt>
  <rfmt sheetId="1" sqref="I1:I1048576">
    <dxf>
      <alignment horizontal="general"/>
    </dxf>
  </rfmt>
  <rfmt sheetId="1" sqref="I1:I1048576">
    <dxf>
      <alignment horizontal="left"/>
    </dxf>
  </rfmt>
  <rfmt sheetId="1" sqref="I1:I1048576">
    <dxf>
      <alignment horizontal="general"/>
    </dxf>
  </rfmt>
  <rfmt sheetId="1" sqref="I1:I1048576">
    <dxf>
      <alignment horizontal="center"/>
    </dxf>
  </rfmt>
  <rfmt sheetId="1" sqref="I1:I1048576">
    <dxf>
      <alignment horizontal="left"/>
    </dxf>
  </rfmt>
  <rfmt sheetId="1" sqref="H1:I5">
    <dxf>
      <alignment horizontal="center"/>
    </dxf>
  </rfmt>
  <rfmt sheetId="1" sqref="G1:G1048576">
    <dxf>
      <alignment vertical="bottom"/>
    </dxf>
  </rfmt>
  <rfmt sheetId="1" sqref="G1:G1048576">
    <dxf>
      <alignment vertical="center"/>
    </dxf>
  </rfmt>
  <rfmt sheetId="1" sqref="G1:G1048576">
    <dxf>
      <alignment horizontal="general"/>
    </dxf>
  </rfmt>
  <rfmt sheetId="1" sqref="G1:G1048576">
    <dxf>
      <alignment horizontal="left"/>
    </dxf>
  </rfmt>
  <rfmt sheetId="1" sqref="G1:G6">
    <dxf>
      <alignment horizontal="center"/>
    </dxf>
  </rfmt>
  <rfmt sheetId="1" sqref="H6:I6">
    <dxf>
      <alignment horizontal="center"/>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c r="B46">
      <v>120555</v>
    </nc>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nc r="B85">
      <v>120642</v>
    </nc>
  </rcc>
  <rcc rId="54" sId="1">
    <nc r="B95">
      <v>120631</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nc r="B115">
      <v>120638</v>
    </nc>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Sheet1!$A$1:$AL$321</formula>
    <oldFormula>Sheet1!$A$1:$AL$321</oldFormula>
  </rdn>
  <rdn rId="0" localSheetId="1" customView="1" name="Z_7C1B4D6D_D666_48DD_AB17_E00791B6F0B6_.wvu.FilterData" hidden="1" oldHidden="1">
    <formula>Sheet1!$A$6:$AL$321</formula>
    <oldFormula>Sheet1!$A$6:$AL$321</oldFormula>
  </rdn>
  <rcv guid="{7C1B4D6D-D666-48DD-AB17-E00791B6F0B6}"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nc r="B116">
      <v>120714</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c r="B239">
      <v>118157</v>
    </nc>
  </rcc>
  <rcc rId="60" sId="1">
    <nc r="B241">
      <v>118158</v>
    </nc>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nc r="B242">
      <v>118159</v>
    </nc>
  </rcc>
  <rcc rId="64" sId="1">
    <oc r="I241" t="inlineStr">
      <is>
        <t>1. MDRAPFE</t>
      </is>
    </oc>
    <nc r="I241" t="inlineStr">
      <is>
        <t>1.MFE</t>
      </is>
    </nc>
  </rcc>
  <rcc rId="65" sId="1">
    <nc r="B256">
      <v>119983</v>
    </nc>
  </rcc>
  <rcc rId="66" sId="1">
    <nc r="B269">
      <v>119741</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nc r="B277">
      <v>112093</v>
    </nc>
  </rcc>
  <rcc rId="68" sId="1">
    <nc r="B278">
      <v>110829</v>
    </nc>
  </rcc>
  <rcc rId="69" sId="1">
    <nc r="B279">
      <v>111077</v>
    </nc>
  </rcc>
  <rcc rId="70" sId="1">
    <nc r="B285">
      <v>121460</v>
    </nc>
  </rcc>
  <rcc rId="71" sId="1">
    <nc r="B289">
      <v>112080</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nc r="B77">
      <v>120583</v>
    </nc>
  </rcc>
  <rcc rId="73" sId="1">
    <nc r="B79">
      <v>120588</v>
    </nc>
  </rcc>
  <rcc rId="74" sId="1">
    <nc r="B105">
      <v>120590</v>
    </nc>
  </rcc>
  <rcc rId="75" sId="1">
    <nc r="B131">
      <v>120482</v>
    </nc>
  </rcc>
  <rcc rId="76" sId="1">
    <nc r="B161">
      <v>120572</v>
    </nc>
  </rcc>
  <rcc rId="77" sId="1">
    <nc r="B212">
      <v>120582</v>
    </nc>
  </rcc>
  <rcc rId="78" sId="1">
    <nc r="B213">
      <v>120630</v>
    </nc>
  </rcc>
  <rcv guid="{9980B309-0131-4577-BF29-212714399FDF}" action="delete"/>
  <rdn rId="0" localSheetId="1" customView="1" name="Z_9980B309_0131_4577_BF29_212714399FDF_.wvu.PrintArea" hidden="1" oldHidden="1">
    <formula>Sheet1!$A$1:$AL$321</formula>
    <oldFormula>Sheet1!$A$1:$AL$321</oldFormula>
  </rdn>
  <rdn rId="0" localSheetId="1" customView="1" name="Z_9980B309_0131_4577_BF29_212714399FDF_.wvu.FilterData" hidden="1" oldHidden="1">
    <formula>Sheet1!$A$6:$AL$321</formula>
    <oldFormula>Sheet1!$A$1:$AL$301</oldFormula>
  </rdn>
  <rcv guid="{9980B309-0131-4577-BF29-212714399FDF}"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nc r="B214">
      <v>120672</v>
    </nc>
  </rcc>
  <rcc rId="82" sId="1">
    <nc r="B229">
      <v>118575</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nc r="B235">
      <v>118894</v>
    </nc>
  </rcc>
  <rcc rId="84" sId="1">
    <nc r="B250">
      <v>118292</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nc r="B255">
      <v>120194</v>
    </nc>
  </rcc>
  <rcc rId="86" sId="1">
    <nc r="B282">
      <v>109810</v>
    </nc>
  </rcc>
  <rcc rId="87" sId="1">
    <nc r="B286">
      <v>109749</v>
    </nc>
  </rcc>
  <rcc rId="88" sId="1">
    <nc r="B290">
      <v>111113</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xfDxf="1" dxf="1">
    <oc r="I290" t="inlineStr">
      <is>
        <t>n.a</t>
      </is>
    </oc>
    <nc r="I290" t="inlineStr">
      <is>
        <t>Asociaţia Consultanţilor și Experţilor în Economie Socială România</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nc r="B230">
      <v>122100</v>
    </nc>
  </rcc>
  <rcv guid="{FE50EAC0-52A5-4C33-B973-65E93D03D3EA}" action="delete"/>
  <rdn rId="0" localSheetId="1" customView="1" name="Z_FE50EAC0_52A5_4C33_B973_65E93D03D3EA_.wvu.PrintArea" hidden="1" oldHidden="1">
    <formula>Sheet1!$A$1:$AL$321</formula>
    <oldFormula>Sheet1!$A$1:$AL$321</oldFormula>
  </rdn>
  <rdn rId="0" localSheetId="1" customView="1" name="Z_FE50EAC0_52A5_4C33_B973_65E93D03D3EA_.wvu.FilterData" hidden="1" oldHidden="1">
    <formula>Sheet1!$A$6:$AL$321</formula>
    <oldFormula>Sheet1!$A$6:$AL$321</oldFormula>
  </rdn>
  <rcv guid="{FE50EAC0-52A5-4C33-B973-65E93D03D3E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AFE79CE-CE75-447D-8C73-1AE63A224CBA}" action="delete"/>
  <rdn rId="0" localSheetId="1" customView="1" name="Z_3AFE79CE_CE75_447D_8C73_1AE63A224CBA_.wvu.PrintArea" hidden="1" oldHidden="1">
    <formula>Sheet1!$A$1:$AL$321</formula>
    <oldFormula>Sheet1!$A$1:$AL$321</oldFormula>
  </rdn>
  <rdn rId="0" localSheetId="1" customView="1" name="Z_3AFE79CE_CE75_447D_8C73_1AE63A224CBA_.wvu.FilterData" hidden="1" oldHidden="1">
    <formula>Sheet1!$A$6:$AL$321</formula>
    <oldFormula>Sheet1!$A$3:$AL$301</oldFormula>
  </rdn>
  <rcv guid="{3AFE79CE-CE75-447D-8C73-1AE63A224CBA}"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nc r="B257">
      <v>119622</v>
    </nc>
  </rcc>
  <rcc rId="94" sId="1" xfDxf="1" dxf="1">
    <nc r="B258">
      <v>119689</v>
    </nc>
    <n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95" sId="1" xfDxf="1" dxf="1">
    <nc r="B259">
      <v>119240</v>
    </nc>
    <n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96" sId="1">
    <nc r="B260">
      <v>120068</v>
    </nc>
  </rcc>
  <rcc rId="97" sId="1">
    <nc r="B268">
      <v>119988</v>
    </nc>
  </rcc>
  <rcc rId="98" sId="1">
    <nc r="B271">
      <v>122484</v>
    </nc>
  </rcc>
  <rcc rId="99" sId="1">
    <nc r="B272">
      <v>112483</v>
    </nc>
  </rcc>
  <rcc rId="100" sId="1">
    <nc r="B270">
      <v>122485</v>
    </nc>
  </rcc>
  <rcv guid="{7C1B4D6D-D666-48DD-AB17-E00791B6F0B6}" action="delete"/>
  <rdn rId="0" localSheetId="1" customView="1" name="Z_7C1B4D6D_D666_48DD_AB17_E00791B6F0B6_.wvu.PrintArea" hidden="1" oldHidden="1">
    <formula>Sheet1!$A$1:$AL$321</formula>
    <oldFormula>Sheet1!$A$1:$AL$321</oldFormula>
  </rdn>
  <rdn rId="0" localSheetId="1" customView="1" name="Z_7C1B4D6D_D666_48DD_AB17_E00791B6F0B6_.wvu.FilterData" hidden="1" oldHidden="1">
    <formula>Sheet1!$A$6:$AL$321</formula>
    <oldFormula>Sheet1!$A$6:$AL$321</oldFormula>
  </rdn>
  <rcv guid="{7C1B4D6D-D666-48DD-AB17-E00791B6F0B6}"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nc r="B238">
      <v>119195</v>
    </nc>
  </rcc>
  <rcc rId="104" sId="1">
    <nc r="B240">
      <v>119196</v>
    </nc>
  </rcc>
  <rcc rId="105" sId="1">
    <nc r="B265" t="inlineStr">
      <is>
        <t>na</t>
      </is>
    </nc>
  </rcc>
  <rcv guid="{A5B1481C-EF26-486A-984F-85CDDC2FD94F}" action="delete"/>
  <rdn rId="0" localSheetId="1" customView="1" name="Z_A5B1481C_EF26_486A_984F_85CDDC2FD94F_.wvu.PrintArea" hidden="1" oldHidden="1">
    <formula>Sheet1!$A$1:$AL$321</formula>
    <oldFormula>Sheet1!$A$1:$AL$321</oldFormula>
  </rdn>
  <rdn rId="0" localSheetId="1" customView="1" name="Z_A5B1481C_EF26_486A_984F_85CDDC2FD94F_.wvu.FilterData" hidden="1" oldHidden="1">
    <formula>Sheet1!$A$6:$AL$321</formula>
    <oldFormula>Sheet1!$A$6:$AL$321</oldFormula>
  </rdn>
  <rcv guid="{A5B1481C-EF26-486A-984F-85CDDC2FD94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numFmtId="4">
    <oc r="AJ267">
      <v>1634522.3</v>
    </oc>
    <nc r="AJ267">
      <f>1634522.3-47130.14</f>
    </nc>
  </rcc>
  <rcc rId="109" sId="1" numFmtId="4">
    <oc r="AK267">
      <v>69261.08</v>
    </oc>
    <nc r="AK267">
      <f>69261.08+47130.14</f>
    </nc>
  </rcc>
  <rcc rId="110" sId="1" numFmtId="4">
    <oc r="AJ280">
      <v>0</v>
    </oc>
    <nc r="AJ280">
      <v>99898.9</v>
    </nc>
  </rcc>
  <rcc rId="111" sId="1" numFmtId="4">
    <oc r="AJ281">
      <v>0</v>
    </oc>
    <nc r="AJ281">
      <v>87860.9</v>
    </nc>
  </rcc>
  <rcc rId="112" sId="1" numFmtId="4">
    <oc r="AJ282">
      <v>0</v>
    </oc>
    <nc r="AJ282">
      <v>99768</v>
    </nc>
  </rcc>
  <rcc rId="113" sId="1" numFmtId="4">
    <oc r="AJ284">
      <v>0</v>
    </oc>
    <nc r="AJ284">
      <v>99955</v>
    </nc>
  </rcc>
  <rcc rId="114" sId="1" numFmtId="4">
    <oc r="AJ283">
      <v>0</v>
    </oc>
    <nc r="AJ283">
      <v>86307.94</v>
    </nc>
  </rcc>
  <rcc rId="115" sId="1" numFmtId="4">
    <oc r="AJ277">
      <v>0</v>
    </oc>
    <nc r="AJ277">
      <v>62185</v>
    </nc>
  </rcc>
  <rcc rId="116" sId="1" numFmtId="4">
    <oc r="AJ278">
      <v>0</v>
    </oc>
    <nc r="AJ278">
      <v>89285.71</v>
    </nc>
  </rcc>
  <rcc rId="117" sId="1" numFmtId="4">
    <oc r="AJ279">
      <v>0</v>
    </oc>
    <nc r="AJ279">
      <v>85000</v>
    </nc>
  </rcc>
  <rcc rId="118" sId="1" numFmtId="4">
    <oc r="AJ271">
      <v>1614958.0899999999</v>
    </oc>
    <nc r="AJ271">
      <f>1614958.09+116790.02</f>
    </nc>
  </rcc>
  <rcc rId="119" sId="1" numFmtId="4">
    <oc r="AJ272">
      <v>18028067.879999999</v>
    </oc>
    <nc r="AJ272">
      <f>18028067.88+2522724.79</f>
    </nc>
  </rcc>
  <rcc rId="120" sId="1" numFmtId="4">
    <oc r="AJ19">
      <v>12919.73</v>
    </oc>
    <nc r="AJ19">
      <f>12919.73+21747.25</f>
    </nc>
  </rcc>
  <rcc rId="121" sId="1" numFmtId="4">
    <oc r="AK19">
      <v>0</v>
    </oc>
    <nc r="AK19">
      <v>3326.05</v>
    </nc>
  </rcc>
  <rcc rId="122" sId="1" numFmtId="4">
    <oc r="AJ261">
      <v>0</v>
    </oc>
    <nc r="AJ261">
      <v>15818.36</v>
    </nc>
  </rcc>
  <rcc rId="123" sId="1" numFmtId="4">
    <oc r="AJ229">
      <v>1324130.48</v>
    </oc>
    <nc r="AJ229">
      <f>1324130.48+173954.09</f>
    </nc>
  </rcc>
  <rcc rId="124" sId="1" numFmtId="4">
    <oc r="AJ245">
      <v>4814425.83</v>
    </oc>
    <nc r="AJ245">
      <f>4814425.83+239093.69</f>
    </nc>
  </rcc>
  <rcc rId="125" sId="1" numFmtId="4">
    <oc r="AJ226">
      <v>7182085.2199999997</v>
    </oc>
    <nc r="AJ226">
      <f>7182085.22+859420.33</f>
    </nc>
  </rcc>
  <rcc rId="126" sId="1" numFmtId="4">
    <oc r="AJ239">
      <v>457510.12</v>
    </oc>
    <nc r="AJ239">
      <f>457510.12+31100.83</f>
    </nc>
  </rcc>
  <rcv guid="{A87F3E0E-3A8E-4B82-8170-33752259B7DB}" action="delete"/>
  <rdn rId="0" localSheetId="1" customView="1" name="Z_A87F3E0E_3A8E_4B82_8170_33752259B7DB_.wvu.PrintArea" hidden="1" oldHidden="1">
    <formula>Sheet1!$A$1:$AL$321</formula>
    <oldFormula>Sheet1!$A$1:$AL$321</oldFormula>
  </rdn>
  <rdn rId="0" localSheetId="1" customView="1" name="Z_A87F3E0E_3A8E_4B82_8170_33752259B7DB_.wvu.FilterData" hidden="1" oldHidden="1">
    <formula>Sheet1!$A$6:$AL$321</formula>
    <oldFormula>Sheet1!$A$6:$AL$321</oldFormula>
  </rdn>
  <rcv guid="{A87F3E0E-3A8E-4B82-8170-33752259B7DB}"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numFmtId="4">
    <nc r="AJ156">
      <v>0</v>
    </nc>
  </rcc>
  <rcc rId="130" sId="1" numFmtId="4">
    <nc r="AK156">
      <v>0</v>
    </nc>
  </rcc>
  <rcc rId="131" sId="1" numFmtId="4">
    <nc r="AJ192">
      <v>0</v>
    </nc>
  </rcc>
  <rcc rId="132" sId="1" numFmtId="4">
    <nc r="AK192">
      <v>0</v>
    </nc>
  </rcc>
  <rcc rId="133" sId="1" numFmtId="4">
    <nc r="AJ274">
      <v>0</v>
    </nc>
  </rcc>
  <rcc rId="134" sId="1" numFmtId="4">
    <nc r="AK274">
      <v>0</v>
    </nc>
  </rcc>
  <rcc rId="135" sId="1" numFmtId="4">
    <nc r="AJ275">
      <v>0</v>
    </nc>
  </rcc>
  <rcc rId="136" sId="1" numFmtId="4">
    <nc r="AK275">
      <v>0</v>
    </nc>
  </rcc>
  <rcc rId="137" sId="1" numFmtId="4">
    <nc r="AJ276">
      <v>0</v>
    </nc>
  </rcc>
  <rcc rId="138" sId="1" numFmtId="4">
    <nc r="AK276">
      <v>0</v>
    </nc>
  </rcc>
  <rcc rId="139" sId="1" numFmtId="4">
    <nc r="AJ285">
      <v>0</v>
    </nc>
  </rcc>
  <rcc rId="140" sId="1" numFmtId="4">
    <nc r="AK285">
      <v>0</v>
    </nc>
  </rcc>
  <rcc rId="141" sId="1" numFmtId="4">
    <nc r="AJ287">
      <v>0</v>
    </nc>
  </rcc>
  <rcc rId="142" sId="1" numFmtId="4">
    <nc r="AK287">
      <v>0</v>
    </nc>
  </rcc>
  <rcc rId="143" sId="1" numFmtId="4">
    <nc r="AJ288">
      <v>0</v>
    </nc>
  </rcc>
  <rcc rId="144" sId="1" numFmtId="4">
    <nc r="AK288">
      <v>0</v>
    </nc>
  </rcc>
  <rcc rId="145" sId="1" numFmtId="4">
    <nc r="AJ291">
      <v>0</v>
    </nc>
  </rcc>
  <rcc rId="146" sId="1" numFmtId="4">
    <nc r="AK291">
      <v>0</v>
    </nc>
  </rcc>
  <rcc rId="147" sId="1" numFmtId="4">
    <nc r="AJ292">
      <v>0</v>
    </nc>
  </rcc>
  <rcc rId="148" sId="1" numFmtId="4">
    <nc r="AK292">
      <v>0</v>
    </nc>
  </rcc>
  <rcc rId="149" sId="1" numFmtId="4">
    <nc r="AJ293">
      <v>0</v>
    </nc>
  </rcc>
  <rcc rId="150" sId="1" numFmtId="4">
    <nc r="AK293">
      <v>0</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Sheet1!$A$1:$AL$321</formula>
    <oldFormula>Sheet1!$A$1:$AL$321</oldFormula>
  </rdn>
  <rdn rId="0" localSheetId="1" customView="1" name="Z_7C1B4D6D_D666_48DD_AB17_E00791B6F0B6_.wvu.FilterData" hidden="1" oldHidden="1">
    <formula>Sheet1!$A$6:$AL$321</formula>
    <oldFormula>Sheet1!$A$6:$AL$321</oldFormula>
  </rdn>
  <rcv guid="{7C1B4D6D-D666-48DD-AB17-E00791B6F0B6}"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1">
    <nc r="B9">
      <v>109854</v>
    </nc>
  </rcc>
  <rcc rId="154" sId="1">
    <nc r="B19">
      <v>120652</v>
    </nc>
  </rcc>
  <rcc rId="155" sId="1">
    <nc r="B20">
      <v>120730</v>
    </nc>
  </rcc>
  <rcc rId="156" sId="1">
    <nc r="B52">
      <v>110505</v>
    </nc>
  </rcc>
  <rcc rId="157" sId="1">
    <nc r="B78">
      <v>110080</v>
    </nc>
  </rcc>
  <rcc rId="158" sId="1">
    <nc r="B166">
      <v>120801</v>
    </nc>
  </rcc>
  <rcc rId="159" sId="1">
    <nc r="B283">
      <v>112956</v>
    </nc>
  </rcc>
  <rcc rId="160" sId="1">
    <nc r="B284">
      <v>112066</v>
    </nc>
  </rcc>
  <rcc rId="161" sId="1">
    <nc r="B291">
      <v>109880</v>
    </nc>
  </rcc>
  <rcc rId="162" sId="1">
    <nc r="B234">
      <v>118349</v>
    </nc>
  </rcc>
  <rcc rId="163" sId="1">
    <nc r="B237">
      <v>117841</v>
    </nc>
  </rcc>
  <rcc rId="164" sId="1">
    <nc r="B247">
      <v>118319</v>
    </nc>
  </rcc>
  <rcc rId="165" sId="1">
    <nc r="B251">
      <v>120208</v>
    </nc>
  </rcc>
  <rcc rId="166" sId="1">
    <nc r="B267">
      <v>120414</v>
    </nc>
  </rcc>
  <rcc rId="167" sId="1">
    <nc r="B254">
      <v>119731</v>
    </nc>
  </rcc>
  <rcc rId="168" sId="1">
    <nc r="B226">
      <v>118291</v>
    </nc>
  </rcc>
  <rcv guid="{53ED3D47-B2C0-43A1-9A1E-F030D529F74C}" action="delete"/>
  <rdn rId="0" localSheetId="1" customView="1" name="Z_53ED3D47_B2C0_43A1_9A1E_F030D529F74C_.wvu.PrintArea" hidden="1" oldHidden="1">
    <formula>Sheet1!$A$1:$AL$321</formula>
    <oldFormula>Sheet1!$A$1:$AL$321</oldFormula>
  </rdn>
  <rdn rId="0" localSheetId="1" customView="1" name="Z_53ED3D47_B2C0_43A1_9A1E_F030D529F74C_.wvu.FilterData" hidden="1" oldHidden="1">
    <formula>Sheet1!$A$6:$AL$321</formula>
    <oldFormula>Sheet1!$A$3:$AL$301</oldFormula>
  </rdn>
  <rcv guid="{53ED3D47-B2C0-43A1-9A1E-F030D529F74C}"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1">
    <nc r="B294">
      <v>111683</v>
    </nc>
  </rcc>
  <rcc rId="172" sId="1">
    <nc r="C294">
      <v>339</v>
    </nc>
  </rcc>
  <rcc rId="173" sId="1">
    <nc r="D294" t="inlineStr">
      <is>
        <t>MM</t>
      </is>
    </nc>
  </rcc>
  <rcc rId="174" sId="1">
    <nc r="E294" t="inlineStr">
      <is>
        <t>AP1/11i /1.2</t>
      </is>
    </nc>
  </rcc>
  <rcc rId="175" sId="1" odxf="1" dxf="1">
    <nc r="F294" t="inlineStr">
      <is>
        <t>CP 2/2017 (MySMIS: POCA/111/1/1)</t>
      </is>
    </nc>
    <odxf>
      <font>
        <sz val="12"/>
      </font>
    </odxf>
    <ndxf>
      <font>
        <sz val="12"/>
      </font>
    </ndxf>
  </rcc>
  <rcc rId="176" sId="1">
    <nc r="G294" t="inlineStr">
      <is>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is>
    </nc>
  </rcc>
  <rfmt sheetId="1" sqref="G294">
    <dxf>
      <alignment horizontal="center"/>
    </dxf>
  </rfmt>
  <rfmt sheetId="1" sqref="G294">
    <dxf>
      <alignment vertical="bottom"/>
    </dxf>
  </rfmt>
  <rfmt sheetId="1" sqref="G294">
    <dxf>
      <alignment horizontal="left"/>
    </dxf>
  </rfmt>
  <rfmt sheetId="1" sqref="G294">
    <dxf>
      <alignment vertical="center"/>
    </dxf>
  </rfmt>
  <rcc rId="177" sId="1">
    <nc r="H294" t="inlineStr">
      <is>
        <t>FUNDATIA WORLD VISION ROMANIA</t>
      </is>
    </nc>
  </rcc>
  <rcc rId="178" sId="1">
    <nc r="I294" t="inlineStr">
      <is>
        <t>n.a</t>
      </is>
    </nc>
  </rcc>
  <rcc rId="179" sId="1">
    <n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t>
      </is>
    </nc>
  </rcc>
  <rcv guid="{65C35D6D-934F-4431-BA92-90255FC17BA4}" action="delete"/>
  <rdn rId="0" localSheetId="1" customView="1" name="Z_65C35D6D_934F_4431_BA92_90255FC17BA4_.wvu.PrintArea" hidden="1" oldHidden="1">
    <formula>Sheet1!$A$1:$AL$321</formula>
    <oldFormula>Sheet1!$A$1:$AL$321</oldFormula>
  </rdn>
  <rdn rId="0" localSheetId="1" customView="1" name="Z_65C35D6D_934F_4431_BA92_90255FC17BA4_.wvu.FilterData" hidden="1" oldHidden="1">
    <formula>Sheet1!$A$6:$AL$321</formula>
    <oldFormula>Sheet1!$A$6:$AL$321</oldFormula>
  </rdn>
  <rcv guid="{65C35D6D-934F-4431-BA92-90255FC17BA4}"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o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t>
      </is>
    </oc>
    <n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soluþionarea nevoilor de servicii sociale ale comunitaþii, prin analiza, evaluarea si modificarea normelor de functionare a acestora</t>
      </is>
    </nc>
  </rcc>
  <rcc rId="183" sId="1" numFmtId="19">
    <nc r="K294">
      <v>43227</v>
    </nc>
  </rcc>
  <rcc rId="184" sId="1" numFmtId="19">
    <nc r="L294">
      <v>43715</v>
    </nc>
  </rcc>
  <rcc rId="185" sId="1" numFmtId="4">
    <nc r="M294">
      <v>82.304186569999999</v>
    </nc>
  </rcc>
  <rcc rId="186" sId="1" odxf="1" dxf="1">
    <nc r="N294" t="inlineStr">
      <is>
        <t>Proiect cu acoperire națională</t>
      </is>
    </nc>
    <odxf>
      <fill>
        <patternFill patternType="solid">
          <bgColor theme="0"/>
        </patternFill>
      </fill>
    </odxf>
    <ndxf>
      <fill>
        <patternFill patternType="none">
          <bgColor indexed="65"/>
        </patternFill>
      </fill>
    </ndxf>
  </rcc>
  <rfmt sheetId="1" sqref="O294" start="0" length="0">
    <dxf>
      <fill>
        <patternFill patternType="none">
          <bgColor indexed="65"/>
        </patternFill>
      </fill>
    </dxf>
  </rfmt>
  <rfmt sheetId="1" sqref="P294" start="0" length="0">
    <dxf>
      <fill>
        <patternFill patternType="none">
          <bgColor indexed="65"/>
        </patternFill>
      </fill>
    </dxf>
  </rfmt>
  <rcc rId="187" sId="1" odxf="1" dxf="1">
    <nc r="Q294" t="inlineStr">
      <is>
        <t>ONG</t>
      </is>
    </nc>
    <odxf>
      <fill>
        <patternFill patternType="solid">
          <bgColor theme="0"/>
        </patternFill>
      </fill>
    </odxf>
    <ndxf>
      <fill>
        <patternFill patternType="none">
          <bgColor indexed="65"/>
        </patternFill>
      </fill>
    </ndxf>
  </rcc>
  <rcc rId="188" sId="1" odxf="1" dxf="1">
    <nc r="R294"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c rId="189" sId="1">
    <nc r="P294" t="inlineStr">
      <is>
        <t>București</t>
      </is>
    </nc>
  </rcc>
  <rcc rId="190" sId="1" xfDxf="1" dxf="1">
    <nc r="O294" t="inlineStr">
      <is>
        <t>București</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91" sId="1" xfDxf="1" s="1" dxf="1" numFmtId="4">
    <nc r="T294">
      <v>638185.07999999996</v>
    </nc>
    <n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92" sId="1" odxf="1" s="1" dxf="1">
    <nc r="U294">
      <v>153202.43</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ndxf>
  </rcc>
  <rfmt sheetId="1" sqref="U294">
    <dxf>
      <alignment horizontal="center"/>
    </dxf>
  </rfmt>
  <rfmt sheetId="1" sqref="U294">
    <dxf>
      <alignment vertical="center"/>
    </dxf>
  </rfmt>
  <rcc rId="193" sId="1" odxf="1" s="1" dxf="1">
    <nc r="W294">
      <v>112620.9</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ndxf>
  </rcc>
  <rfmt sheetId="1" sqref="W294">
    <dxf>
      <alignment vertical="center"/>
    </dxf>
  </rfmt>
  <rcc rId="194" sId="1" xfDxf="1" s="1" dxf="1" numFmtId="4">
    <nc r="X294">
      <v>38300.61</v>
    </nc>
    <n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s="1" sqref="Z29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Z294">
    <dxf>
      <alignment vertical="center"/>
    </dxf>
  </rfmt>
  <rfmt sheetId="1" s="1" sqref="AA29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AA294">
    <dxf>
      <alignment vertical="center"/>
    </dxf>
  </rfmt>
  <rfmt sheetId="1" xfDxf="1" s="1" sqref="AD294"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95" sId="1" xfDxf="1" s="1" dxf="1" numFmtId="4">
    <nc r="AC294">
      <v>15322.57</v>
    </nc>
    <n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96" sId="1" odxf="1" s="1" dxf="1" numFmtId="4">
    <nc r="Z294">
      <v>0</v>
    </nc>
    <ndxf>
      <font>
        <sz val="12"/>
        <color auto="1"/>
        <name val="Calibri"/>
        <family val="2"/>
        <charset val="238"/>
        <scheme val="minor"/>
      </font>
      <numFmt numFmtId="166" formatCode="#,##0.00_ ;\-#,##0.00\ "/>
      <fill>
        <patternFill patternType="solid">
          <bgColor rgb="FFFFFF00"/>
        </patternFill>
      </fill>
      <alignment horizontal="right" wrapText="1"/>
      <border outline="0">
        <left style="thin">
          <color indexed="64"/>
        </left>
        <right style="thin">
          <color indexed="64"/>
        </right>
        <top style="thin">
          <color indexed="64"/>
        </top>
        <bottom style="thin">
          <color indexed="64"/>
        </bottom>
      </border>
    </ndxf>
  </rcc>
  <rcc rId="197" sId="1" odxf="1" s="1" dxf="1" numFmtId="4">
    <nc r="AA294">
      <v>0</v>
    </nc>
    <ndxf>
      <font>
        <sz val="12"/>
        <color auto="1"/>
        <name val="Calibri"/>
        <family val="2"/>
        <charset val="238"/>
        <scheme val="minor"/>
      </font>
      <numFmt numFmtId="166" formatCode="#,##0.00_ ;\-#,##0.00\ "/>
      <fill>
        <patternFill patternType="solid">
          <bgColor rgb="FFFFFF00"/>
        </patternFill>
      </fill>
      <alignment horizontal="right" wrapText="1"/>
      <border outline="0">
        <left style="thin">
          <color indexed="64"/>
        </left>
        <right style="thin">
          <color indexed="64"/>
        </right>
        <top style="thin">
          <color indexed="64"/>
        </top>
        <bottom style="thin">
          <color indexed="64"/>
        </bottom>
      </border>
    </ndxf>
  </rcc>
  <rcc rId="198" sId="1" numFmtId="4">
    <nc r="AD294">
      <v>3908.23</v>
    </nc>
  </rcc>
  <rfmt sheetId="1" sqref="U294:AG294" start="0" length="2147483647">
    <dxf>
      <font>
        <sz val="12"/>
      </font>
    </dxf>
  </rfmt>
  <rfmt sheetId="1" sqref="U294">
    <dxf>
      <fill>
        <patternFill patternType="solid">
          <bgColor rgb="FFFFFF00"/>
        </patternFill>
      </fill>
    </dxf>
  </rfmt>
  <rfmt sheetId="1" sqref="W294">
    <dxf>
      <fill>
        <patternFill patternType="solid">
          <bgColor rgb="FFFFFF00"/>
        </patternFill>
      </fill>
    </dxf>
  </rfmt>
  <rcc rId="199" sId="1" odxf="1" dxf="1">
    <nc r="AH294" t="inlineStr">
      <is>
        <t>implementare</t>
      </is>
    </nc>
    <odxf>
      <font>
        <sz val="12"/>
        <color auto="1"/>
      </font>
    </odxf>
    <ndxf>
      <font>
        <sz val="12"/>
        <color auto="1"/>
      </font>
    </ndxf>
  </rcc>
  <rcc rId="200" sId="1">
    <nc r="AI294" t="inlineStr">
      <is>
        <t>n.a</t>
      </is>
    </nc>
  </rcc>
  <rcc rId="201" sId="1" numFmtId="4">
    <nc r="AJ294">
      <v>0</v>
    </nc>
  </rcc>
  <rcc rId="202" sId="1" numFmtId="4">
    <nc r="AK294">
      <v>0</v>
    </nc>
  </rcc>
  <rcv guid="{65C35D6D-934F-4431-BA92-90255FC17BA4}" action="delete"/>
  <rdn rId="0" localSheetId="1" customView="1" name="Z_65C35D6D_934F_4431_BA92_90255FC17BA4_.wvu.PrintArea" hidden="1" oldHidden="1">
    <formula>Sheet1!$A$1:$AL$321</formula>
    <oldFormula>Sheet1!$A$1:$AL$321</oldFormula>
  </rdn>
  <rdn rId="0" localSheetId="1" customView="1" name="Z_65C35D6D_934F_4431_BA92_90255FC17BA4_.wvu.FilterData" hidden="1" oldHidden="1">
    <formula>Sheet1!$A$6:$AL$321</formula>
    <oldFormula>Sheet1!$A$6:$AL$321</oldFormula>
  </rdn>
  <rcv guid="{65C35D6D-934F-4431-BA92-90255FC17BA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Sheet1!$A$1:$AL$321</formula>
    <oldFormula>Sheet1!$A$1:$AL$321</oldFormula>
  </rdn>
  <rdn rId="0" localSheetId="1" customView="1" name="Z_7C1B4D6D_D666_48DD_AB17_E00791B6F0B6_.wvu.FilterData" hidden="1" oldHidden="1">
    <formula>Sheet1!$A$6:$AL$321</formula>
    <oldFormula>Sheet1!$A$6:$AL$321</oldFormula>
  </rdn>
  <rcv guid="{7C1B4D6D-D666-48DD-AB17-E00791B6F0B6}"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nc r="E295" t="inlineStr">
      <is>
        <t>AP1/11i /1.2</t>
      </is>
    </nc>
  </rcc>
  <rcc rId="208" sId="1" odxf="1" dxf="1">
    <nc r="F295" t="inlineStr">
      <is>
        <t>CP 2/2017 (MySMIS: POCA/111/1/1)</t>
      </is>
    </nc>
    <odxf>
      <font>
        <sz val="12"/>
      </font>
    </odxf>
    <ndxf>
      <font>
        <sz val="12"/>
      </font>
    </ndxf>
  </rcc>
  <rcc rId="209" sId="1">
    <nc r="C295">
      <v>351</v>
    </nc>
  </rcc>
  <rcc rId="210" sId="1">
    <nc r="B295">
      <v>112332</v>
    </nc>
  </rcc>
  <rcc rId="211" sId="1">
    <nc r="D295" t="inlineStr">
      <is>
        <t>MN</t>
      </is>
    </nc>
  </rcc>
  <rfmt sheetId="1" sqref="G295" start="0" length="0">
    <dxf>
      <font>
        <sz val="11"/>
        <color theme="1"/>
        <name val="Calibri"/>
        <family val="2"/>
        <charset val="238"/>
        <scheme val="minor"/>
      </font>
      <alignment vertical="bottom" wrapText="0"/>
    </dxf>
  </rfmt>
  <rfmt sheetId="1" xfDxf="1" sqref="G295" start="0" length="0">
    <dxf>
      <font>
        <i/>
      </font>
      <alignment wrapText="1"/>
    </dxf>
  </rfmt>
  <rfmt sheetId="1" sqref="H295" start="0" length="0">
    <dxf>
      <font>
        <sz val="11"/>
        <color theme="1"/>
        <name val="Calibri"/>
        <family val="2"/>
        <charset val="238"/>
        <scheme val="minor"/>
      </font>
      <alignment horizontal="general" vertical="bottom" wrapText="0"/>
      <border outline="0">
        <left/>
        <right/>
        <top/>
        <bottom/>
      </border>
    </dxf>
  </rfmt>
  <rfmt sheetId="1" xfDxf="1" sqref="H295" start="0" length="0">
    <dxf>
      <font>
        <b/>
      </font>
      <alignment wrapText="1"/>
    </dxf>
  </rfmt>
  <rfmt sheetId="1" sqref="I295" start="0" length="0">
    <dxf>
      <font>
        <sz val="11"/>
        <color theme="1"/>
        <name val="Calibri"/>
        <family val="2"/>
        <charset val="238"/>
        <scheme val="minor"/>
      </font>
      <fill>
        <patternFill patternType="none">
          <bgColor indexed="65"/>
        </patternFill>
      </fill>
      <alignment horizontal="general" vertical="bottom" wrapText="0"/>
      <border outline="0">
        <left/>
        <right/>
        <top/>
        <bottom/>
      </border>
    </dxf>
  </rfmt>
  <rfmt sheetId="1" xfDxf="1" sqref="I295" start="0" length="0">
    <dxf>
      <font>
        <sz val="9"/>
      </font>
      <alignment wrapText="1"/>
    </dxf>
  </rfmt>
  <rcc rId="212" sId="1" odxf="1" dxf="1">
    <nc r="G295" t="inlineStr">
      <is>
        <t>"Centru de inovație și excelență în domeniul politicilor publice de tineret”</t>
      </is>
    </nc>
    <ndxf>
      <font>
        <i val="0"/>
        <sz val="11"/>
        <color theme="1"/>
        <name val="Calibri"/>
        <family val="2"/>
        <charset val="238"/>
        <scheme val="minor"/>
      </font>
      <alignment horizontal="center" vertical="center"/>
    </ndxf>
  </rcc>
  <rcc rId="213" sId="1" odxf="1" dxf="1">
    <nc r="H295" t="inlineStr">
      <is>
        <t>Fundația Județeană pentru Tineret Timiș</t>
      </is>
    </nc>
    <ndxf>
      <font>
        <b val="0"/>
        <sz val="11"/>
        <color theme="1"/>
        <name val="Calibri"/>
        <family val="2"/>
        <charset val="238"/>
        <scheme val="minor"/>
      </font>
      <alignment horizontal="center" vertical="center"/>
    </ndxf>
  </rcc>
  <rcc rId="214" sId="1" odxf="1" dxf="1">
    <nc r="I295" t="inlineStr">
      <is>
        <t>Universitatea de Vest Timișoara</t>
      </is>
    </nc>
    <ndxf>
      <font>
        <sz val="11"/>
        <color theme="1"/>
        <name val="Calibri"/>
        <family val="2"/>
        <charset val="238"/>
        <scheme val="minor"/>
      </font>
      <alignment horizontal="center" vertical="center"/>
    </ndxf>
  </rcc>
  <rfmt sheetId="1" sqref="I295">
    <dxf>
      <fill>
        <patternFill patternType="solid">
          <bgColor rgb="FFFFFF00"/>
        </patternFill>
      </fill>
    </dxf>
  </rfmt>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c r="B8">
      <v>110755</v>
    </nc>
  </rcc>
  <rcc rId="6" sId="1">
    <oc r="J8" t="inlineStr">
      <is>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is>
    </oc>
    <nc r="J8" t="inlineStr">
      <is>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is>
    </nc>
  </rcc>
  <rcc rId="7" sId="1">
    <nc r="B36">
      <v>120599</v>
    </nc>
  </rcc>
  <rcv guid="{65C35D6D-934F-4431-BA92-90255FC17BA4}" action="delete"/>
  <rdn rId="0" localSheetId="1" customView="1" name="Z_65C35D6D_934F_4431_BA92_90255FC17BA4_.wvu.PrintArea" hidden="1" oldHidden="1">
    <formula>Sheet1!$A$1:$AL$321</formula>
    <oldFormula>Sheet1!$A$1:$AL$321</oldFormula>
  </rdn>
  <rdn rId="0" localSheetId="1" customView="1" name="Z_65C35D6D_934F_4431_BA92_90255FC17BA4_.wvu.FilterData" hidden="1" oldHidden="1">
    <formula>Sheet1!$A$6:$AL$321</formula>
    <oldFormula>Sheet1!$A$6:$AL$321</oldFormula>
  </rdn>
  <rcv guid="{65C35D6D-934F-4431-BA92-90255FC17BA4}"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 sId="1" odxf="1" dxf="1">
    <nc r="Q295" t="inlineStr">
      <is>
        <t>ONG</t>
      </is>
    </nc>
    <odxf>
      <fill>
        <patternFill patternType="solid">
          <bgColor theme="0"/>
        </patternFill>
      </fill>
    </odxf>
    <ndxf>
      <fill>
        <patternFill patternType="none">
          <bgColor indexed="65"/>
        </patternFill>
      </fill>
    </ndxf>
  </rcc>
  <rcc rId="218" sId="1" odxf="1" dxf="1">
    <nc r="R295"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c rId="219" sId="1" numFmtId="19">
    <nc r="K295">
      <v>43227</v>
    </nc>
  </rcc>
  <rcc rId="220" sId="1" numFmtId="19">
    <nc r="L295">
      <v>43715</v>
    </nc>
  </rcc>
  <rcc rId="221" sId="1" numFmtId="4">
    <nc r="M295">
      <v>82.304185559999993</v>
    </nc>
  </rcc>
  <rcc rId="222" sId="1" odxf="1" dxf="1">
    <nc r="N295" t="inlineStr">
      <is>
        <t>Proiect cu acoperire națională</t>
      </is>
    </nc>
    <odxf>
      <fill>
        <patternFill patternType="solid">
          <bgColor theme="0"/>
        </patternFill>
      </fill>
    </odxf>
    <ndxf>
      <fill>
        <patternFill patternType="none">
          <bgColor indexed="65"/>
        </patternFill>
      </fill>
    </ndxf>
  </rcc>
  <rcc rId="223" sId="1" odxf="1" dxf="1">
    <nc r="O295" t="inlineStr">
      <is>
        <t>București</t>
      </is>
    </nc>
    <odxf>
      <fill>
        <patternFill patternType="solid">
          <bgColor theme="0"/>
        </patternFill>
      </fill>
    </odxf>
    <ndxf>
      <fill>
        <patternFill patternType="none">
          <bgColor indexed="65"/>
        </patternFill>
      </fill>
    </ndxf>
  </rcc>
  <rcc rId="224" sId="1" odxf="1" dxf="1">
    <nc r="P295" t="inlineStr">
      <is>
        <t>București</t>
      </is>
    </nc>
    <odxf>
      <fill>
        <patternFill patternType="solid">
          <bgColor theme="0"/>
        </patternFill>
      </fill>
    </odxf>
    <ndxf>
      <fill>
        <patternFill patternType="none">
          <bgColor indexed="65"/>
        </patternFill>
      </fill>
    </ndxf>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95:P295">
    <dxf>
      <fill>
        <patternFill patternType="solid">
          <bgColor rgb="FFFFFF00"/>
        </patternFill>
      </fill>
    </dxf>
  </rfmt>
  <rcc rId="227" sId="1">
    <nc r="J295" t="inlineStr">
      <is>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1">
    <oc r="J295" t="inlineStr">
      <is>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t>
      </is>
    </oc>
    <nc r="J295" t="inlineStr">
      <is>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numFmtId="19">
    <oc r="L295">
      <v>43715</v>
    </oc>
    <nc r="L295">
      <v>43653</v>
    </nc>
  </rcc>
  <rcc rId="230" sId="1" numFmtId="4">
    <nc r="AF295">
      <v>0</v>
    </nc>
  </rcc>
  <rcc rId="231" sId="1" odxf="1" dxf="1">
    <nc r="AH295" t="inlineStr">
      <is>
        <t>implementare</t>
      </is>
    </nc>
    <odxf>
      <font>
        <sz val="12"/>
        <color auto="1"/>
      </font>
    </odxf>
    <ndxf>
      <font>
        <sz val="12"/>
        <color auto="1"/>
      </font>
    </ndxf>
  </rcc>
  <rcc rId="232" sId="1">
    <nc r="AI295" t="inlineStr">
      <is>
        <t>n.a</t>
      </is>
    </nc>
  </rcc>
  <rcc rId="233" sId="1" numFmtId="4">
    <nc r="AJ295">
      <v>0</v>
    </nc>
  </rcc>
  <rcc rId="234" sId="1" numFmtId="4">
    <nc r="AK295">
      <v>0</v>
    </nc>
  </rcc>
  <rcc rId="235" sId="1" numFmtId="4">
    <nc r="T295">
      <v>633150.63</v>
    </nc>
  </rcc>
  <rcc rId="236" sId="1" numFmtId="4">
    <nc r="U295">
      <v>151993.85999999999</v>
    </nc>
  </rcc>
  <rcc rId="237" sId="1" numFmtId="4">
    <nc r="W295">
      <v>111732.46</v>
    </nc>
  </rcc>
  <rcc rId="238" sId="1" numFmtId="4">
    <nc r="X295">
      <v>37998.47</v>
    </nc>
  </rcc>
  <rcc rId="239" sId="1" numFmtId="4">
    <nc r="Z295">
      <v>0</v>
    </nc>
  </rcc>
  <rcc rId="240" sId="1" numFmtId="4">
    <nc r="AA295">
      <v>0</v>
    </nc>
  </rcc>
  <rcc rId="241" sId="1" numFmtId="4">
    <nc r="AC295">
      <v>15201.7</v>
    </nc>
  </rcc>
  <rcc rId="242" sId="1" numFmtId="4">
    <nc r="AD295">
      <v>3877.39</v>
    </nc>
  </rc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Sheet1!$A$1:$AL$321</formula>
    <oldFormula>Sheet1!$A$1:$AL$321</oldFormula>
  </rdn>
  <rdn rId="0" localSheetId="1" customView="1" name="Z_EF10298D_3F59_43F1_9A86_8C1CCA3B5D93_.wvu.FilterData" hidden="1" oldHidden="1">
    <formula>Sheet1!$A$6:$AL$321</formula>
    <oldFormula>Sheet1!$A$6:$AL$321</oldFormula>
  </rdn>
  <rcv guid="{EF10298D-3F59-43F1-9A86-8C1CCA3B5D93}"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95" start="0" length="0">
    <dxf>
      <border>
        <right style="thin">
          <color indexed="64"/>
        </right>
      </border>
    </dxf>
  </rfmt>
  <rfmt sheetId="1" sqref="G295:H29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O295:P295">
    <dxf>
      <fill>
        <patternFill>
          <bgColor theme="0"/>
        </patternFill>
      </fill>
    </dxf>
  </rfmt>
  <rrc rId="247" sId="1" ref="A319:XFD319" action="insertRow">
    <undo index="65535" exp="area" ref3D="1" dr="$H$1:$N$1048576" dn="Z_65B035E3_87FA_46C5_996E_864F2C8D0EBC_.wvu.Cols" sId="1"/>
  </rrc>
  <rrc rId="248" sId="1" ref="A319:XFD319" action="deleteRow">
    <undo index="65535" exp="area" ref3D="1" dr="$H$1:$N$1048576" dn="Z_65B035E3_87FA_46C5_996E_864F2C8D0EBC_.wvu.Cols" sId="1"/>
    <rfmt sheetId="1" xfDxf="1" sqref="A319:XFD319" start="0" length="0">
      <dxf>
        <font>
          <b/>
        </font>
      </dxf>
    </rfmt>
    <rfmt sheetId="1" sqref="A31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31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9" start="0" length="0">
      <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F319"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31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31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319"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31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31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31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31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31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31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31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31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1" sqref="S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T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V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W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Y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Z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B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C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31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E319" start="0" length="0">
      <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1" sqref="AF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G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H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J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K31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qref="AL319" start="0" length="0">
      <dxf>
        <font>
          <sz val="12"/>
        </font>
      </dxf>
    </rfmt>
  </rrc>
  <rrc rId="249" sId="1" ref="A314:XFD314" action="insertRow">
    <undo index="65535" exp="area" ref3D="1" dr="$H$1:$N$1048576" dn="Z_65B035E3_87FA_46C5_996E_864F2C8D0EBC_.wvu.Cols" sId="1"/>
  </rrc>
  <rcc rId="250" sId="1">
    <nc r="D314">
      <f>COUNTIFS(F$7:F$307,$F313)</f>
    </nc>
  </rcc>
  <rcc rId="251" sId="1" endOfListFormulaUpdate="1">
    <oc r="D315">
      <f>SUM(D308:D313)</f>
    </oc>
    <nc r="D315">
      <f>SUM(D308:D314)</f>
    </nc>
  </rc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Sheet1!$A$6:$AL$322</formula>
    <oldFormula>Sheet1!$A$6:$AL$322</oldFormula>
  </rdn>
  <rcv guid="{7C1B4D6D-D666-48DD-AB17-E00791B6F0B6}"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nc r="C296">
      <v>390</v>
    </nc>
  </rcc>
  <rcc rId="255" sId="1">
    <nc r="D296" t="inlineStr">
      <is>
        <t>RB</t>
      </is>
    </nc>
  </rcc>
  <rcc rId="256" sId="1" xfDxf="1" dxf="1">
    <nc r="G296" t="inlineStr">
      <is>
        <t>Creșterea eficienței intervențiilor atât la nivelul MMJS, cât și a structurilor aflate în coordonarea MMJS</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295" start="0" length="0">
    <dxf>
      <border>
        <left style="thin">
          <color indexed="64"/>
        </left>
        <right style="thin">
          <color indexed="64"/>
        </right>
        <top style="thin">
          <color indexed="64"/>
        </top>
        <bottom style="thin">
          <color indexed="64"/>
        </bottom>
      </border>
    </dxf>
  </rfmt>
  <rfmt sheetId="1" sqref="G295">
    <dxf>
      <border>
        <left style="thin">
          <color indexed="64"/>
        </left>
        <right style="thin">
          <color indexed="64"/>
        </right>
        <top style="thin">
          <color indexed="64"/>
        </top>
        <bottom style="thin">
          <color indexed="64"/>
        </bottom>
        <vertical style="thin">
          <color indexed="64"/>
        </vertical>
        <horizontal style="thin">
          <color indexed="64"/>
        </horizontal>
      </border>
    </dxf>
  </rfmt>
  <rcc rId="257" sId="1">
    <nc r="B296">
      <v>115657</v>
    </nc>
  </rcc>
  <rcc rId="258" sId="1">
    <nc r="F296" t="inlineStr">
      <is>
        <t>IP8/2017 (MySMIS:
POCA/129/1/1)</t>
      </is>
    </nc>
  </rcc>
  <rcc rId="259" sId="1">
    <nc r="E296" t="inlineStr">
      <is>
        <t>AP1/1.1</t>
      </is>
    </nc>
  </rcc>
  <rcc rId="260" sId="1">
    <nc r="I296" t="inlineStr">
      <is>
        <t>Agentia Nationala pentru Plati si Parteneri Inspectie Sociala</t>
      </is>
    </nc>
  </rcc>
  <rcc rId="261" sId="1">
    <nc r="H296" t="inlineStr">
      <is>
        <t>Ministerul Muncii și Justitiei Sociale</t>
      </is>
    </nc>
  </rcc>
  <rcc rId="262" sId="1" numFmtId="19">
    <nc r="K296">
      <v>43223</v>
    </nc>
  </rcc>
  <rcc rId="263" sId="1" numFmtId="19">
    <nc r="L296">
      <v>44015</v>
    </nc>
  </rcc>
  <rcc rId="264" sId="1">
    <nc r="J296" t="inlineStr">
      <is>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is>
    </nc>
  </rcc>
  <rcc rId="265" sId="1">
    <nc r="N296" t="inlineStr">
      <is>
        <t>Proiect cu acoperire națională</t>
      </is>
    </nc>
  </rcc>
  <rcc rId="266" sId="1">
    <nc r="O296" t="inlineStr">
      <is>
        <t>BUCUREȘTI</t>
      </is>
    </nc>
  </rcc>
  <rcc rId="267" sId="1">
    <nc r="P296" t="inlineStr">
      <is>
        <t>BUCUREȘTI</t>
      </is>
    </nc>
  </rcc>
  <rcc rId="268" sId="1">
    <nc r="Q296" t="inlineStr">
      <is>
        <t>APC</t>
      </is>
    </nc>
  </rcc>
  <rcc rId="269" sId="1" odxf="1" dxf="1">
    <nc r="R296"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odxf>
    <ndxf>
      <font>
        <sz val="12"/>
        <color auto="1"/>
      </font>
    </ndxf>
  </rcc>
  <rcc rId="270" sId="1" numFmtId="4">
    <nc r="T296">
      <v>4326402.33</v>
    </nc>
  </rcc>
  <rcc rId="271" sId="1" numFmtId="4">
    <nc r="U296">
      <v>1038594.27</v>
    </nc>
  </rcc>
  <rcc rId="272" sId="1" numFmtId="4">
    <nc r="AF296">
      <v>0</v>
    </nc>
  </rcc>
  <rcc rId="273" sId="1">
    <nc r="AH296" t="inlineStr">
      <is>
        <t>implementare</t>
      </is>
    </nc>
  </rcc>
  <rcc rId="274" sId="1">
    <nc r="AI296" t="inlineStr">
      <is>
        <t>n.a</t>
      </is>
    </nc>
  </rcc>
  <rcc rId="275" sId="1" numFmtId="4">
    <nc r="Z296">
      <v>763482.76</v>
    </nc>
  </rcc>
  <rcc rId="276" sId="1" numFmtId="4">
    <nc r="AA296">
      <v>259648.57</v>
    </nc>
  </rcc>
  <rcc rId="277" sId="1" numFmtId="4">
    <nc r="AC296">
      <v>0</v>
    </nc>
  </rcc>
  <rcc rId="278" sId="1" numFmtId="4">
    <nc r="AD296">
      <v>0</v>
    </nc>
  </rcc>
  <rcv guid="{53ED3D47-B2C0-43A1-9A1E-F030D529F74C}" action="delete"/>
  <rdn rId="0" localSheetId="1" customView="1" name="Z_53ED3D47_B2C0_43A1_9A1E_F030D529F74C_.wvu.PrintArea" hidden="1" oldHidden="1">
    <formula>Sheet1!$A$1:$AL$322</formula>
    <oldFormula>Sheet1!$A$1:$AL$322</oldFormula>
  </rdn>
  <rdn rId="0" localSheetId="1" customView="1" name="Z_53ED3D47_B2C0_43A1_9A1E_F030D529F74C_.wvu.FilterData" hidden="1" oldHidden="1">
    <formula>Sheet1!$A$6:$AL$322</formula>
    <oldFormula>Sheet1!$A$6:$AL$322</oldFormula>
  </rdn>
  <rcv guid="{53ED3D47-B2C0-43A1-9A1E-F030D529F74C}"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 sId="1">
    <oc r="V251">
      <f>W251+X251</f>
    </oc>
    <nc r="V251">
      <f>W251+X251</f>
    </nc>
  </rcc>
  <rcc rId="282" sId="1" numFmtId="4">
    <nc r="W296">
      <v>0</v>
    </nc>
  </rcc>
  <rcc rId="283" sId="1" numFmtId="4">
    <nc r="X296">
      <v>0</v>
    </nc>
  </rcc>
  <rcc rId="284" sId="1" numFmtId="4">
    <nc r="AC260">
      <v>0</v>
    </nc>
  </rcc>
  <rcc rId="285" sId="1" numFmtId="4">
    <nc r="AD260">
      <v>0</v>
    </nc>
  </rcc>
  <rcc rId="286" sId="1" numFmtId="4">
    <nc r="AJ296">
      <v>0</v>
    </nc>
  </rcc>
  <rcc rId="287" sId="1" numFmtId="4">
    <nc r="AK296">
      <v>0</v>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numFmtId="4">
    <oc r="M224">
      <v>83.983862816086358</v>
    </oc>
    <nc r="M224">
      <f>S224/AE224*100</f>
    </nc>
  </rcc>
  <rcc rId="289" sId="1" numFmtId="4">
    <oc r="M225">
      <v>83.983862836833197</v>
    </oc>
    <nc r="M225">
      <f>S225/AE225*100</f>
    </nc>
  </rcc>
  <rcc rId="290" sId="1" numFmtId="4">
    <oc r="M226">
      <v>83.983862772799696</v>
    </oc>
    <nc r="M226">
      <f>S226/AE226*100</f>
    </nc>
  </rcc>
  <rcc rId="291" sId="1" numFmtId="4">
    <oc r="M227">
      <v>83.983862721834797</v>
    </oc>
    <nc r="M227">
      <f>S227/AE227*100</f>
    </nc>
  </rcc>
  <rcc rId="292" sId="1" numFmtId="4">
    <oc r="M228">
      <v>83.983862836271243</v>
    </oc>
    <nc r="M228">
      <f>S228/AE228*100</f>
    </nc>
  </rcc>
  <rcc rId="293" sId="1" numFmtId="4">
    <oc r="M229">
      <v>83.983862823517285</v>
    </oc>
    <nc r="M229">
      <f>S229/AE229*100</f>
    </nc>
  </rcc>
  <rcc rId="294" sId="1" numFmtId="4">
    <oc r="M230">
      <v>83.983862943976007</v>
    </oc>
    <nc r="M230">
      <f>S230/AE230*100</f>
    </nc>
  </rcc>
  <rcc rId="295" sId="1" numFmtId="4">
    <oc r="M231">
      <v>83.983862848864618</v>
    </oc>
    <nc r="M231">
      <f>S231/AE231*100</f>
    </nc>
  </rcc>
  <rcc rId="296" sId="1" numFmtId="4">
    <oc r="M232">
      <v>83.983862739322618</v>
    </oc>
    <nc r="M232">
      <f>S232/AE232*100</f>
    </nc>
  </rcc>
  <rcc rId="297" sId="1" numFmtId="4">
    <oc r="M233">
      <v>83.98386285205288</v>
    </oc>
    <nc r="M233">
      <f>S233/AE233*100</f>
    </nc>
  </rcc>
  <rcc rId="298" sId="1" numFmtId="4">
    <oc r="M234">
      <v>83.983862845432327</v>
    </oc>
    <nc r="M234">
      <f>S234/AE234*100</f>
    </nc>
  </rcc>
  <rcc rId="299" sId="1" numFmtId="4">
    <oc r="M235">
      <v>83.983863051796376</v>
    </oc>
    <nc r="M235">
      <f>S235/AE235*100</f>
    </nc>
  </rcc>
  <rcc rId="300" sId="1" numFmtId="4">
    <oc r="M236">
      <v>83.983862818994993</v>
    </oc>
    <nc r="M236">
      <f>S236/AE236*100</f>
    </nc>
  </rcc>
  <rcc rId="301" sId="1" numFmtId="4">
    <oc r="M237">
      <v>83.983862859805768</v>
    </oc>
    <nc r="M237">
      <f>S237/AE237*100</f>
    </nc>
  </rcc>
  <rcc rId="302" sId="1" numFmtId="4">
    <oc r="M238">
      <v>83.983862838046434</v>
    </oc>
    <nc r="M238">
      <f>S238/AE238*100</f>
    </nc>
  </rcc>
  <rcc rId="303" sId="1" numFmtId="4">
    <oc r="M239">
      <v>83.983862865891041</v>
    </oc>
    <nc r="M239">
      <f>S239/AE239*100</f>
    </nc>
  </rcc>
  <rcc rId="304" sId="1" numFmtId="4">
    <oc r="M240">
      <v>83.98386284004664</v>
    </oc>
    <nc r="M240">
      <f>S240/AE240*100</f>
    </nc>
  </rcc>
  <rcc rId="305" sId="1" numFmtId="4">
    <oc r="M241">
      <v>83.983862825693933</v>
    </oc>
    <nc r="M241">
      <f>S241/AE241*100</f>
    </nc>
  </rcc>
  <rcc rId="306" sId="1" numFmtId="4">
    <oc r="M242">
      <v>83.983862881462997</v>
    </oc>
    <nc r="M242">
      <f>S242/AE242*100</f>
    </nc>
  </rcc>
  <rcc rId="307" sId="1" numFmtId="4">
    <oc r="M243">
      <v>83.983862871845758</v>
    </oc>
    <nc r="M243">
      <f>S243/AE243*100</f>
    </nc>
  </rcc>
  <rcc rId="308" sId="1" numFmtId="4">
    <oc r="M244">
      <v>83.983862869823341</v>
    </oc>
    <nc r="M244">
      <f>S244/AE244*100</f>
    </nc>
  </rcc>
  <rcc rId="309" sId="1" numFmtId="4">
    <oc r="M245">
      <v>83.983862877433253</v>
    </oc>
    <nc r="M245">
      <f>S245/AE245*100</f>
    </nc>
  </rcc>
  <rcc rId="310" sId="1" numFmtId="4">
    <oc r="M246">
      <v>83.983862783018438</v>
    </oc>
    <nc r="M246">
      <f>S246/AE246*100</f>
    </nc>
  </rcc>
  <rcc rId="311" sId="1" numFmtId="4">
    <oc r="M247">
      <v>83.983862832504514</v>
    </oc>
    <nc r="M247">
      <f>S247/AE247*100</f>
    </nc>
  </rcc>
  <rcc rId="312" sId="1" numFmtId="4">
    <oc r="M248">
      <v>83.983862839308514</v>
    </oc>
    <nc r="M248">
      <f>S248/AE248*100</f>
    </nc>
  </rcc>
  <rcc rId="313" sId="1" numFmtId="4">
    <oc r="M249">
      <v>83.98386282616714</v>
    </oc>
    <nc r="M249">
      <f>S249/AE249*100</f>
    </nc>
  </rcc>
  <rcc rId="314" sId="1" numFmtId="4">
    <oc r="M250">
      <v>83.983862855154641</v>
    </oc>
    <nc r="M250">
      <f>S250/AE250*100</f>
    </nc>
  </rcc>
  <rcc rId="315" sId="1" numFmtId="4">
    <oc r="M251">
      <v>83.983862839866035</v>
    </oc>
    <nc r="M251">
      <f>S251/AE251*100</f>
    </nc>
  </rcc>
  <rcc rId="316" sId="1" numFmtId="4">
    <oc r="M252">
      <v>83.9838628091575</v>
    </oc>
    <nc r="M252">
      <f>S252/AE252*100</f>
    </nc>
  </rcc>
  <rcc rId="317" sId="1" numFmtId="4">
    <oc r="M253">
      <v>83.98386278575461</v>
    </oc>
    <nc r="M253">
      <f>S253/AE253*100</f>
    </nc>
  </rcc>
  <rcc rId="318" sId="1" numFmtId="4">
    <oc r="M254">
      <v>83.983862780427785</v>
    </oc>
    <nc r="M254">
      <f>S254/AE254*100</f>
    </nc>
  </rcc>
  <rcc rId="319" sId="1" numFmtId="4">
    <oc r="M255">
      <v>83.983862831024851</v>
    </oc>
    <nc r="M255">
      <f>S255/AE255*100</f>
    </nc>
  </rcc>
  <rcc rId="320" sId="1" numFmtId="4">
    <oc r="M256">
      <v>83.983862872994763</v>
    </oc>
    <nc r="M256">
      <f>S256/AE256*100</f>
    </nc>
  </rcc>
  <rcc rId="321" sId="1" numFmtId="4">
    <oc r="M257">
      <v>83.983862835522956</v>
    </oc>
    <nc r="M257">
      <f>S257/AE257*100</f>
    </nc>
  </rcc>
  <rcc rId="322" sId="1" numFmtId="4">
    <oc r="M258">
      <v>83.983862843305559</v>
    </oc>
    <nc r="M258">
      <f>S258/AE258*100</f>
    </nc>
  </rcc>
  <rcc rId="323" sId="1" numFmtId="4">
    <oc r="M259">
      <v>83.983862856059488</v>
    </oc>
    <nc r="M259">
      <f>S259/AE259*100</f>
    </nc>
  </rcc>
  <rcc rId="324" sId="1" odxf="1" dxf="1" numFmtId="4">
    <oc r="M260">
      <v>83.983862867470734</v>
    </oc>
    <nc r="M260">
      <f>S260/AE260*100</f>
    </nc>
    <odxf>
      <fill>
        <patternFill patternType="solid">
          <bgColor theme="0"/>
        </patternFill>
      </fill>
    </odxf>
    <ndxf>
      <fill>
        <patternFill patternType="none">
          <bgColor indexed="65"/>
        </patternFill>
      </fill>
    </ndxf>
  </rcc>
  <rcc rId="325" sId="1" numFmtId="4">
    <oc r="M261">
      <v>83.98386279749451</v>
    </oc>
    <nc r="M261">
      <f>S261/AE261*100</f>
    </nc>
  </rcc>
  <rcc rId="326" sId="1" odxf="1" dxf="1" numFmtId="4">
    <oc r="M262">
      <v>83.98386273060467</v>
    </oc>
    <nc r="M262">
      <f>S262/AE262*100</f>
    </nc>
    <odxf>
      <fill>
        <patternFill patternType="solid">
          <bgColor theme="0"/>
        </patternFill>
      </fill>
    </odxf>
    <ndxf>
      <fill>
        <patternFill patternType="none">
          <bgColor indexed="65"/>
        </patternFill>
      </fill>
    </ndxf>
  </rcc>
  <rcc rId="327" sId="1" numFmtId="4">
    <oc r="M263">
      <v>83.983862849270778</v>
    </oc>
    <nc r="M263">
      <f>S263/AE263*100</f>
    </nc>
  </rcc>
  <rcc rId="328" sId="1" numFmtId="4">
    <oc r="M264">
      <v>83.983862803496507</v>
    </oc>
    <nc r="M264">
      <f>S264/AE264*100</f>
    </nc>
  </rcc>
  <rcc rId="329" sId="1" numFmtId="4">
    <oc r="M265">
      <v>83.983863323195678</v>
    </oc>
    <nc r="M265">
      <f>S265/AE265*100</f>
    </nc>
  </rcc>
  <rcc rId="330" sId="1" numFmtId="4">
    <oc r="M266">
      <v>83.983863111728837</v>
    </oc>
    <nc r="M266">
      <f>S266/AE266*100</f>
    </nc>
  </rcc>
  <rcc rId="331" sId="1" numFmtId="4">
    <oc r="M267">
      <v>83.395347070002643</v>
    </oc>
    <nc r="M267">
      <f>S267/AE267*100</f>
    </nc>
  </rcc>
  <rcc rId="332" sId="1" odxf="1" dxf="1" numFmtId="4">
    <oc r="M268">
      <v>83.983862836233868</v>
    </oc>
    <nc r="M268">
      <f>S268/AE268*100</f>
    </nc>
    <odxf>
      <fill>
        <patternFill patternType="solid">
          <bgColor theme="0"/>
        </patternFill>
      </fill>
    </odxf>
    <ndxf>
      <fill>
        <patternFill patternType="none">
          <bgColor indexed="65"/>
        </patternFill>
      </fill>
    </ndxf>
  </rcc>
  <rcc rId="333" sId="1" odxf="1" dxf="1" numFmtId="4">
    <oc r="M269">
      <v>83.983862837339956</v>
    </oc>
    <nc r="M269">
      <f>S269/AE269*100</f>
    </nc>
    <odxf>
      <fill>
        <patternFill patternType="solid">
          <bgColor theme="0"/>
        </patternFill>
      </fill>
    </odxf>
    <ndxf>
      <fill>
        <patternFill patternType="none">
          <bgColor indexed="65"/>
        </patternFill>
      </fill>
    </ndxf>
  </rcc>
  <rcc rId="334" sId="1" numFmtId="4">
    <oc r="M270">
      <v>84.695097599999997</v>
    </oc>
    <nc r="M270">
      <f>S270/AE270*100</f>
    </nc>
  </rcc>
  <rcc rId="335" sId="1" numFmtId="4">
    <oc r="M271">
      <v>84.695097596566526</v>
    </oc>
    <nc r="M271">
      <f>S271/AE271*100</f>
    </nc>
  </rcc>
  <rcc rId="336" sId="1" numFmtId="4">
    <oc r="M272">
      <v>84.695097599999997</v>
    </oc>
    <nc r="M272">
      <f>S272/AE272*100</f>
    </nc>
  </rcc>
  <rcc rId="337" sId="1" numFmtId="4">
    <oc r="M273">
      <v>82.304184778160604</v>
    </oc>
    <nc r="M273">
      <f>S273/AE273*100</f>
    </nc>
  </rcc>
  <rcc rId="338" sId="1" numFmtId="4">
    <oc r="M274">
      <v>84.154097257132506</v>
    </oc>
    <nc r="M274">
      <f>S274/AE274*100</f>
    </nc>
  </rcc>
  <rcc rId="339" sId="1" numFmtId="4">
    <oc r="M275">
      <v>86.734694036825232</v>
    </oc>
    <nc r="M275">
      <f>S275/AE275*100</f>
    </nc>
  </rcc>
  <rcc rId="340" sId="1" numFmtId="4">
    <oc r="M276">
      <v>85.000000246407055</v>
    </oc>
    <nc r="M276">
      <f>S276/AE276*100</f>
    </nc>
  </rcc>
  <rcc rId="341" sId="1" numFmtId="4">
    <oc r="M277">
      <v>82.304184346141142</v>
    </oc>
    <nc r="M277">
      <f>S277/AE277*100</f>
    </nc>
  </rcc>
  <rcc rId="342" sId="1" numFmtId="4">
    <oc r="M278">
      <v>82.304186026137842</v>
    </oc>
    <nc r="M278">
      <f>S278/AE278*100</f>
    </nc>
  </rcc>
  <rcc rId="343" sId="1" numFmtId="4">
    <oc r="M279">
      <v>82.304186243592014</v>
    </oc>
    <nc r="M279">
      <f>S279/AE279*100</f>
    </nc>
  </rcc>
  <rcc rId="344" sId="1" numFmtId="4">
    <oc r="M280">
      <v>82.304185177297953</v>
    </oc>
    <nc r="M280">
      <f>S280/AE280*100</f>
    </nc>
  </rcc>
  <rcc rId="345" sId="1" numFmtId="4">
    <oc r="M281">
      <v>82.304185365731513</v>
    </oc>
    <nc r="M281">
      <f>S281/AE281*100</f>
    </nc>
  </rcc>
  <rcc rId="346" sId="1" numFmtId="4">
    <oc r="M282">
      <v>82.304188283311021</v>
    </oc>
    <nc r="M282">
      <f>S282/AE282*100</f>
    </nc>
  </rcc>
  <rcc rId="347" sId="1" numFmtId="4">
    <oc r="M283">
      <v>82.3041866136534</v>
    </oc>
    <nc r="M283">
      <f>S283/AE283*100</f>
    </nc>
  </rcc>
  <rcc rId="348" sId="1" numFmtId="4">
    <oc r="M284">
      <v>82.304184459884823</v>
    </oc>
    <nc r="M284">
      <f>S284/AE284*100</f>
    </nc>
  </rcc>
  <rcc rId="349" sId="1" numFmtId="4">
    <oc r="M285">
      <v>83.983862848746611</v>
    </oc>
    <nc r="M285">
      <f>S285/AE285*100</f>
    </nc>
  </rcc>
  <rcc rId="350" sId="1" numFmtId="4">
    <oc r="M286">
      <v>82.304185790916577</v>
    </oc>
    <nc r="M286">
      <f>S286/AE286*100</f>
    </nc>
  </rcc>
  <rcc rId="351" sId="1" numFmtId="4">
    <oc r="M287">
      <v>82.304187670000005</v>
    </oc>
    <nc r="M287">
      <f>S287/AE287*100</f>
    </nc>
  </rcc>
  <rcc rId="352" sId="1" numFmtId="4">
    <oc r="M288">
      <v>82.304184669999998</v>
    </oc>
    <nc r="M288">
      <f>S288/AE288*100</f>
    </nc>
  </rcc>
  <rcc rId="353" sId="1" numFmtId="4">
    <oc r="M289">
      <v>82.304185109241828</v>
    </oc>
    <nc r="M289">
      <f>S289/AE289*100</f>
    </nc>
  </rcc>
  <rcc rId="354" sId="1" numFmtId="4">
    <oc r="M290">
      <v>82.304185972255567</v>
    </oc>
    <nc r="M290">
      <f>S290/AE290*100</f>
    </nc>
  </rcc>
  <rcc rId="355" sId="1" numFmtId="4">
    <oc r="M291">
      <v>82.304184374786118</v>
    </oc>
    <nc r="M291">
      <f>S291/AE291*100</f>
    </nc>
  </rcc>
  <rcc rId="356" sId="1" numFmtId="4">
    <oc r="M292">
      <v>82.304186243827388</v>
    </oc>
    <nc r="M292">
      <f>S292/AE292*100</f>
    </nc>
  </rcc>
  <rcc rId="357" sId="1" numFmtId="4">
    <oc r="M293">
      <v>82.304186569999999</v>
    </oc>
    <nc r="M293">
      <f>S293/AE293*100</f>
    </nc>
  </rcc>
  <rcc rId="358" sId="1" numFmtId="4">
    <oc r="M294">
      <v>82.304186569999999</v>
    </oc>
    <nc r="M294">
      <f>S294/AE294*100</f>
    </nc>
  </rcc>
  <rcc rId="359" sId="1" numFmtId="4">
    <oc r="M295">
      <v>82.304185559999993</v>
    </oc>
    <nc r="M295">
      <f>S295/AE295*100</f>
    </nc>
  </rcc>
  <rcc rId="360" sId="1" numFmtId="4">
    <nc r="M296">
      <f>S296/AE296*100</f>
    </nc>
  </rcc>
  <rcc rId="361" sId="1" numFmtId="4">
    <nc r="M297">
      <f>S297/AE297*100</f>
    </nc>
  </rcc>
  <rcc rId="362" sId="1" numFmtId="4">
    <nc r="M298">
      <f>S298/AE298*100</f>
    </nc>
  </rcc>
  <rcc rId="363" sId="1" numFmtId="4">
    <nc r="M299">
      <f>S299/AE299*100</f>
    </nc>
  </rcc>
  <rcc rId="364" sId="1" numFmtId="4">
    <nc r="M300">
      <f>S300/AE300*100</f>
    </nc>
  </rcc>
  <rcc rId="365" sId="1" numFmtId="4">
    <nc r="M301">
      <f>S301/AE301*100</f>
    </nc>
  </rcc>
  <rcc rId="366" sId="1" odxf="1" dxf="1">
    <nc r="F314" t="inlineStr">
      <is>
        <t>IP8/2017 (MySMIS:
POCA/129/1/1)</t>
      </is>
    </nc>
    <odxf>
      <font>
        <b/>
        <sz val="12"/>
        <color auto="1"/>
      </font>
      <alignment horizontal="left"/>
    </odxf>
    <ndxf>
      <font>
        <b val="0"/>
        <sz val="12"/>
        <color auto="1"/>
      </font>
      <alignment horizontal="general"/>
    </ndxf>
  </rcc>
  <rcc rId="367" sId="1">
    <oc r="D314">
      <f>COUNTIFS(F$7:F$307,$F313)</f>
    </oc>
    <nc r="D314">
      <f>COUNTIFS(F$7:F$307,$F314)</f>
    </nc>
  </rcc>
  <rcc rId="368" sId="1">
    <oc r="S313">
      <f>SUMIFS(S$7:S$307,$F$7:$F$307,$F313)</f>
    </oc>
    <nc r="S313">
      <f>SUMIFS(S$7:S$307,$F$7:$F$307,$F313)</f>
    </nc>
  </rcc>
  <rcc rId="369" sId="1">
    <nc r="S314">
      <f>SUMIFS(S$7:S$307,$F$7:$F$307,$F314)</f>
    </nc>
  </rcc>
  <rcc rId="370" sId="1">
    <nc r="T314">
      <f>SUMIFS(T$7:T$307,$F$7:$F$307,$F314)</f>
    </nc>
  </rcc>
  <rcc rId="371" sId="1">
    <nc r="U314">
      <f>SUMIFS(U$7:U$307,$F$7:$F$307,$F314)</f>
    </nc>
  </rcc>
  <rcc rId="372" sId="1">
    <nc r="V314">
      <f>SUMIFS(V$7:V$307,$F$7:$F$307,$F314)</f>
    </nc>
  </rcc>
  <rcc rId="373" sId="1">
    <nc r="W314">
      <f>SUMIFS(W$7:W$307,$F$7:$F$307,$F314)</f>
    </nc>
  </rcc>
  <rcc rId="374" sId="1">
    <nc r="X314">
      <f>SUMIFS(X$7:X$307,$F$7:$F$307,$F314)</f>
    </nc>
  </rcc>
  <rcc rId="375" sId="1">
    <nc r="Y314">
      <f>SUMIFS(Y$7:Y$307,$F$7:$F$307,$F314)</f>
    </nc>
  </rcc>
  <rcc rId="376" sId="1">
    <nc r="Z314">
      <f>SUMIFS(Z$7:Z$307,$F$7:$F$307,$F314)</f>
    </nc>
  </rcc>
  <rcc rId="377" sId="1">
    <nc r="AA314">
      <f>SUMIFS(AA$7:AA$307,$F$7:$F$307,$F314)</f>
    </nc>
  </rcc>
  <rcc rId="378" sId="1">
    <nc r="AB314">
      <f>SUMIFS(AB$7:AB$307,$F$7:$F$307,$F314)</f>
    </nc>
  </rcc>
  <rcc rId="379" sId="1">
    <nc r="AC314">
      <f>SUMIFS(AC$7:AC$307,$F$7:$F$307,$F314)</f>
    </nc>
  </rcc>
  <rcc rId="380" sId="1">
    <nc r="AD314">
      <f>SUMIFS(AD$7:AD$307,$F$7:$F$307,$F314)</f>
    </nc>
  </rcc>
  <rcc rId="381" sId="1">
    <nc r="AE314">
      <f>SUMIFS(AE$7:AE$307,$F$7:$F$307,$F314)</f>
    </nc>
  </rcc>
  <rcc rId="382" sId="1">
    <nc r="AF314">
      <f>SUMIFS(AF$7:AF$307,$F$7:$F$307,$F314)</f>
    </nc>
  </rcc>
  <rcc rId="383" sId="1">
    <nc r="AG314">
      <f>SUMIFS(AG$7:AG$307,$F$7:$F$307,$F314)</f>
    </nc>
  </rcc>
  <rcc rId="384" sId="1">
    <nc r="AJ314">
      <f>SUMIFS(AJ$7:AJ$307,$F$7:$F$307,$F314)</f>
    </nc>
  </rcc>
  <rcc rId="385" sId="1">
    <nc r="AK314">
      <f>SUMIFS(AK$7:AK$307,$F$7:$F$307,$F314)</f>
    </nc>
  </rc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Sheet1!$A$6:$AL$322</formula>
    <oldFormula>Sheet1!$A$6:$AL$322</oldFormula>
  </rdn>
  <rcv guid="{7C1B4D6D-D666-48DD-AB17-E00791B6F0B6}"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08:F322">
    <dxf>
      <alignment horizontal="lef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c r="B51">
      <v>111300</v>
    </nc>
  </rcc>
  <rcc rId="11" sId="1">
    <nc r="B57">
      <v>120503</v>
    </nc>
  </rcc>
  <rcc rId="12" sId="1">
    <nc r="B72">
      <v>120791</v>
    </nc>
  </rcc>
  <rcc rId="13" sId="1">
    <nc r="B100">
      <v>120693</v>
    </nc>
  </rcc>
  <rcc rId="14" sId="1">
    <nc r="B110">
      <v>111029</v>
    </nc>
  </rcc>
  <rcc rId="15" sId="1">
    <nc r="B121">
      <v>111237</v>
    </nc>
  </rcc>
  <rcc rId="16" sId="1">
    <nc r="B151">
      <v>110238</v>
    </nc>
  </rcc>
  <rcc rId="17" sId="1">
    <nc r="B156">
      <v>120531</v>
    </nc>
  </rcc>
  <rcc rId="18" sId="1">
    <nc r="B192">
      <v>110909</v>
    </nc>
  </rcc>
  <rcc rId="19" sId="1">
    <nc r="B227">
      <v>118957</v>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Sheet1!$A$6:$AL$322</formula>
    <oldFormula>Sheet1!$A$6:$AL$322</oldFormula>
  </rdn>
  <rcv guid="{7C1B4D6D-D666-48DD-AB17-E00791B6F0B6}"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Sheet1!$A$6:$AL$322</formula>
    <oldFormula>Sheet1!$A$6:$AL$322</oldFormula>
  </rdn>
  <rcv guid="{7C1B4D6D-D666-48DD-AB17-E00791B6F0B6}"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2" sId="1">
    <oc r="AH226" t="inlineStr">
      <is>
        <t>implementare</t>
      </is>
    </oc>
    <nc r="AH226" t="inlineStr">
      <is>
        <t>finalizat</t>
      </is>
    </nc>
  </rc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Sheet1!$A$6:$AL$322</formula>
    <oldFormula>Sheet1!$A$6:$AL$322</oldFormula>
  </rdn>
  <rcv guid="{7C1B4D6D-D666-48DD-AB17-E00791B6F0B6}"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5" sId="1" ref="A297:XFD297" action="insertRow">
    <undo index="65535" exp="area" ref3D="1" dr="$H$1:$N$1048576" dn="Z_65B035E3_87FA_46C5_996E_864F2C8D0EBC_.wvu.Cols" sId="1"/>
  </rrc>
  <rcc rId="396" sId="1" odxf="1" dxf="1">
    <nc r="E297" t="inlineStr">
      <is>
        <t>AP1/11i /1.1</t>
      </is>
    </nc>
    <odxf>
      <fill>
        <patternFill patternType="none">
          <bgColor indexed="65"/>
        </patternFill>
      </fill>
    </odxf>
    <ndxf>
      <fill>
        <patternFill patternType="solid">
          <bgColor theme="0"/>
        </patternFill>
      </fill>
    </ndxf>
  </rcc>
  <rcc rId="397" sId="1" odxf="1" dxf="1">
    <nc r="F297" t="inlineStr">
      <is>
        <t>IP3/2016</t>
      </is>
    </nc>
    <odxf>
      <font>
        <sz val="12"/>
      </font>
    </odxf>
    <ndxf>
      <font>
        <sz val="12"/>
      </font>
    </ndxf>
  </rcc>
  <rfmt sheetId="1" sqref="G297" start="0" length="0">
    <dxf>
      <font>
        <sz val="10"/>
        <color auto="1"/>
        <charset val="1"/>
      </font>
      <alignment horizontal="general"/>
    </dxf>
  </rfmt>
  <rfmt sheetId="1" sqref="H297" start="0" length="0">
    <dxf>
      <font>
        <sz val="12"/>
        <color auto="1"/>
        <charset val="1"/>
      </font>
    </dxf>
  </rfmt>
  <rcc rId="398" sId="1" odxf="1" dxf="1">
    <nc r="I297" t="inlineStr">
      <is>
        <t>na</t>
      </is>
    </nc>
    <odxf>
      <font>
        <sz val="12"/>
        <color auto="1"/>
      </font>
    </odxf>
    <ndxf>
      <font>
        <sz val="12"/>
        <color auto="1"/>
      </font>
    </ndxf>
  </rcc>
  <rcc rId="399" sId="1" numFmtId="19">
    <nc r="L297">
      <v>44121</v>
    </nc>
  </rcc>
  <rcc rId="400" sId="1" odxf="1" dxf="1">
    <nc r="N297" t="inlineStr">
      <is>
        <t>Proiect cu acoperire națională</t>
      </is>
    </nc>
    <odxf>
      <fill>
        <patternFill patternType="solid">
          <bgColor theme="0"/>
        </patternFill>
      </fill>
    </odxf>
    <ndxf>
      <fill>
        <patternFill patternType="none">
          <bgColor indexed="65"/>
        </patternFill>
      </fill>
    </ndxf>
  </rcc>
  <rcc rId="401" sId="1">
    <nc r="O297" t="inlineStr">
      <is>
        <t>BUCUREȘTI</t>
      </is>
    </nc>
  </rcc>
  <rcc rId="402" sId="1">
    <nc r="P297" t="inlineStr">
      <is>
        <t>BUCUREȘTI</t>
      </is>
    </nc>
  </rcc>
  <rcc rId="403" sId="1">
    <nc r="Q297" t="inlineStr">
      <is>
        <t>APC</t>
      </is>
    </nc>
  </rcc>
  <rcc rId="404" sId="1" odxf="1" dxf="1">
    <nc r="R297"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odxf>
    <ndxf>
      <font>
        <sz val="12"/>
        <color auto="1"/>
      </font>
    </ndxf>
  </rcc>
  <rcc rId="405" sId="1">
    <nc r="S297">
      <f>T297+U297</f>
    </nc>
  </rcc>
  <rcc rId="406" sId="1" numFmtId="4">
    <nc r="T297">
      <v>5625058.21</v>
    </nc>
  </rcc>
  <rcc rId="407" sId="1" numFmtId="4">
    <nc r="U297">
      <v>1350349.04</v>
    </nc>
  </rcc>
  <rcc rId="408" sId="1">
    <nc r="V297">
      <f>W297+X297</f>
    </nc>
  </rcc>
  <rcc rId="409" sId="1" numFmtId="4">
    <nc r="W297">
      <v>0</v>
    </nc>
  </rcc>
  <rcc rId="410" sId="1" numFmtId="4">
    <nc r="X297">
      <v>0</v>
    </nc>
  </rcc>
  <rcc rId="411" sId="1">
    <nc r="Y297">
      <f>Z297+AA297</f>
    </nc>
  </rcc>
  <rcc rId="412" sId="1" odxf="1" dxf="1" numFmtId="4">
    <nc r="Z297">
      <v>992657.33</v>
    </nc>
    <odxf>
      <font>
        <sz val="12"/>
        <color auto="1"/>
      </font>
      <numFmt numFmtId="165" formatCode="#,##0.00_ ;\-#,##0.00\ "/>
    </odxf>
    <ndxf>
      <font>
        <sz val="12"/>
        <color auto="1"/>
      </font>
      <numFmt numFmtId="4" formatCode="#,##0.00"/>
    </ndxf>
  </rcc>
  <rcc rId="413" sId="1" numFmtId="4">
    <nc r="AA297">
      <v>337587.26</v>
    </nc>
  </rcc>
  <rcc rId="414" sId="1">
    <nc r="AB297">
      <f>AC297+AD297</f>
    </nc>
  </rcc>
  <rcc rId="415" sId="1" numFmtId="4">
    <nc r="AC297">
      <v>0</v>
    </nc>
  </rcc>
  <rcc rId="416" sId="1" numFmtId="4">
    <nc r="AD297">
      <v>0</v>
    </nc>
  </rcc>
  <rcc rId="417" sId="1">
    <nc r="AE297">
      <f>S297+V297+Y297+AB297</f>
    </nc>
  </rcc>
  <rcc rId="418" sId="1" numFmtId="4">
    <nc r="AF297">
      <v>0</v>
    </nc>
  </rcc>
  <rcc rId="419" sId="1">
    <nc r="AG297">
      <f>AE297+AF297</f>
    </nc>
  </rcc>
  <rcc rId="420" sId="1">
    <nc r="AH297" t="inlineStr">
      <is>
        <t>implementare</t>
      </is>
    </nc>
  </rcc>
  <rcc rId="421" sId="1">
    <nc r="AI297" t="inlineStr">
      <is>
        <t>n.a</t>
      </is>
    </nc>
  </rcc>
  <rcc rId="422" sId="1" numFmtId="4">
    <nc r="AJ297">
      <v>0</v>
    </nc>
  </rcc>
  <rcc rId="423" sId="1" numFmtId="4">
    <nc r="AK297">
      <v>0</v>
    </nc>
  </rcc>
  <rrc rId="424" sId="1" ref="A298:XFD298" action="deleteRow">
    <undo index="65535" exp="area" ref3D="1" dr="$H$1:$N$1048576" dn="Z_65B035E3_87FA_46C5_996E_864F2C8D0EBC_.wvu.Cols" sId="1"/>
    <rfmt sheetId="1" xfDxf="1" sqref="A298:XFD298" start="0" length="0"/>
    <rcc rId="0" sId="1" dxf="1">
      <nc r="A298">
        <v>74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9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9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8"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9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9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98">
        <f>S298/AE298*100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9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9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29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298"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29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98">
        <f>T298+U298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8">
        <f>W298+X298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98">
        <f>Z298+AA298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8">
        <f>AC298+AD298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8">
        <f>S298+V298+Y298+AB298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9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98">
        <f>AE298+AF298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9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9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98" start="0" length="0">
      <dxf>
        <font>
          <sz val="12"/>
          <color theme="1"/>
          <name val="Calibri"/>
          <family val="2"/>
          <charset val="238"/>
          <scheme val="minor"/>
        </font>
      </dxf>
    </rfmt>
  </rrc>
  <rcc rId="425" sId="1">
    <nc r="A297">
      <v>74</v>
    </nc>
  </rcc>
  <rcc rId="426" sId="1">
    <nc r="B297">
      <v>121858</v>
    </nc>
  </rcc>
  <rcc rId="427" sId="1">
    <nc r="C297">
      <v>50</v>
    </nc>
  </rcc>
  <rcc rId="428" sId="1">
    <nc r="D297" t="inlineStr">
      <is>
        <t>AI</t>
      </is>
    </nc>
  </rcc>
  <rcc rId="429" sId="1" xfDxf="1" dxf="1">
    <nc r="G297" t="inlineStr">
      <is>
        <t>Sistematizarea legislației din domeniul amenajării teritoriului, urbanismului și construcțiilor și consolidarea capacității administrative a structurilor de specialitate din instituțiile publice centrale cu responsabilități în domeniu</t>
      </is>
    </nc>
    <ndxf>
      <font>
        <sz val="10"/>
        <charset val="1"/>
      </font>
      <alignment vertical="center" wrapText="1"/>
      <border outline="0">
        <left style="thin">
          <color indexed="64"/>
        </left>
        <right style="thin">
          <color indexed="64"/>
        </right>
        <top style="thin">
          <color indexed="64"/>
        </top>
        <bottom style="thin">
          <color indexed="64"/>
        </bottom>
      </border>
    </ndxf>
  </rcc>
  <rcc rId="430" sId="1">
    <nc r="H297" t="inlineStr">
      <is>
        <r>
          <t xml:space="preserve">MINISITERUL DEZVOLTĂRII REGIONALE, ADMINISTRAȚIEI PUBLICE ȘI FONDURILOR EUROPENE
</t>
        </r>
        <r>
          <rPr>
            <sz val="11"/>
            <color theme="1"/>
            <rFont val="Calibri"/>
            <family val="2"/>
            <charset val="238"/>
          </rPr>
          <t xml:space="preserve">Direcția generală </t>
        </r>
      </is>
    </nc>
  </rcc>
  <rcc rId="431" sId="1" numFmtId="19">
    <nc r="K297">
      <v>43229</v>
    </nc>
  </rcc>
  <rfmt sheetId="1" sqref="L297">
    <dxf>
      <fill>
        <patternFill patternType="solid">
          <bgColor rgb="FFFFFF00"/>
        </patternFill>
      </fill>
    </dxf>
  </rfmt>
  <rcc rId="432" sId="1" numFmtId="4">
    <nc r="M297">
      <v>83.983862830000007</v>
    </nc>
  </rcc>
  <rcv guid="{9980B309-0131-4577-BF29-212714399FDF}" action="delete"/>
  <rdn rId="0" localSheetId="1" customView="1" name="Z_9980B309_0131_4577_BF29_212714399FDF_.wvu.PrintArea" hidden="1" oldHidden="1">
    <formula>Sheet1!$A$1:$AL$322</formula>
    <oldFormula>Sheet1!$A$1:$AL$322</oldFormula>
  </rdn>
  <rdn rId="0" localSheetId="1" customView="1" name="Z_9980B309_0131_4577_BF29_212714399FDF_.wvu.FilterData" hidden="1" oldHidden="1">
    <formula>Sheet1!$A$6:$AL$322</formula>
    <oldFormula>Sheet1!$A$6:$AL$322</oldFormula>
  </rdn>
  <rcv guid="{9980B309-0131-4577-BF29-212714399FDF}"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 sId="1" numFmtId="19">
    <oc r="L297">
      <v>44121</v>
    </oc>
    <nc r="L297">
      <v>44144</v>
    </nc>
  </rcc>
  <rfmt sheetId="1" sqref="L297">
    <dxf>
      <fill>
        <patternFill patternType="none">
          <bgColor auto="1"/>
        </patternFill>
      </fill>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297" start="0" length="0">
    <dxf>
      <font>
        <sz val="11"/>
        <color theme="1"/>
        <name val="Calibri"/>
        <family val="2"/>
        <charset val="238"/>
        <scheme val="minor"/>
      </font>
      <numFmt numFmtId="4" formatCode="#,##0.00"/>
      <alignment horizontal="general" vertical="bottom" wrapText="0"/>
      <border outline="0">
        <left/>
        <right/>
        <top/>
        <bottom/>
      </border>
    </dxf>
  </rfmt>
  <rfmt sheetId="1" s="1" sqref="U297" start="0" length="0">
    <dxf>
      <font>
        <sz val="11"/>
        <color theme="1"/>
        <name val="Calibri"/>
        <family val="2"/>
        <charset val="238"/>
        <scheme val="minor"/>
      </font>
      <numFmt numFmtId="4" formatCode="#,##0.00"/>
      <alignment horizontal="general" vertical="bottom" wrapText="0"/>
      <border outline="0">
        <left/>
        <right/>
        <top/>
        <bottom/>
      </border>
    </dxf>
  </rfmt>
  <rfmt sheetId="1" s="1" sqref="T29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U29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436" sId="1" numFmtId="4">
    <oc r="T297">
      <v>5625058.21</v>
    </oc>
    <nc r="T297">
      <v>7987586.6417093733</v>
    </nc>
  </rcc>
  <rcc rId="437" sId="1" numFmtId="4">
    <oc r="U297">
      <v>1350349.04</v>
    </oc>
    <nc r="U297">
      <v>1917496.5868617662</v>
    </nc>
  </rcc>
  <rcc rId="438" sId="1" numFmtId="4">
    <oc r="Z297">
      <v>992657.33</v>
    </oc>
    <nc r="Z297">
      <v>1409574.114471389</v>
    </nc>
  </rcc>
  <rcc rId="439" sId="1" numFmtId="4">
    <oc r="AA297">
      <v>337587.26</v>
    </oc>
    <nc r="AA297">
      <v>479374.14695747156</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 sId="1" numFmtId="19">
    <oc r="AL3">
      <v>43217</v>
    </oc>
    <nc r="AL3">
      <v>43229</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 sId="1">
    <oc r="H297" t="inlineStr">
      <is>
        <r>
          <t xml:space="preserve">MINISITERUL DEZVOLTĂRII REGIONALE, ADMINISTRAȚIEI PUBLICE ȘI FONDURILOR EUROPENE
</t>
        </r>
        <r>
          <rPr>
            <sz val="11"/>
            <color theme="1"/>
            <rFont val="Calibri"/>
            <family val="2"/>
            <charset val="238"/>
          </rPr>
          <t xml:space="preserve">Direcția generală </t>
        </r>
      </is>
    </oc>
    <nc r="H297" t="inlineStr">
      <is>
        <r>
          <t xml:space="preserve">MINISITERUL DEZVOLTĂRII REGIONALE, ADMINISTRAȚIEI PUBLICE ȘI FONDURILOR EUROPENE
</t>
        </r>
        <r>
          <rPr>
            <sz val="11"/>
            <color theme="1"/>
            <rFont val="Calibri"/>
            <family val="2"/>
            <charset val="238"/>
          </rPr>
          <t>Direcția generală dezvoltare regională și infrastructură</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 sId="1">
    <nc r="J297" t="inlineStr">
      <is>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is>
    </nc>
  </rcc>
  <rcv guid="{9980B309-0131-4577-BF29-212714399FDF}" action="delete"/>
  <rdn rId="0" localSheetId="1" customView="1" name="Z_9980B309_0131_4577_BF29_212714399FDF_.wvu.PrintArea" hidden="1" oldHidden="1">
    <formula>Sheet1!$A$1:$AL$322</formula>
    <oldFormula>Sheet1!$A$1:$AL$322</oldFormula>
  </rdn>
  <rdn rId="0" localSheetId="1" customView="1" name="Z_9980B309_0131_4577_BF29_212714399FDF_.wvu.FilterData" hidden="1" oldHidden="1">
    <formula>Sheet1!$A$6:$AL$322</formula>
    <oldFormula>Sheet1!$A$6:$AL$322</oldFormula>
  </rdn>
  <rcv guid="{9980B309-0131-4577-BF29-212714399FDF}"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 sId="1" numFmtId="19">
    <oc r="L230">
      <v>43391</v>
    </oc>
    <nc r="L230">
      <v>43573</v>
    </nc>
  </rcc>
  <rcc rId="446" sId="1">
    <oc r="AI230" t="inlineStr">
      <is>
        <t>AA1/ 22.06.2017</t>
      </is>
    </oc>
    <nc r="AI230" t="inlineStr">
      <is>
        <t>AA2/03.05.2018</t>
      </is>
    </nc>
  </rcc>
  <rcv guid="{FE50EAC0-52A5-4C33-B973-65E93D03D3EA}" action="delete"/>
  <rdn rId="0" localSheetId="1" customView="1" name="Z_FE50EAC0_52A5_4C33_B973_65E93D03D3EA_.wvu.PrintArea" hidden="1" oldHidden="1">
    <formula>Sheet1!$A$1:$AL$322</formula>
    <oldFormula>Sheet1!$A$1:$AL$322</oldFormula>
  </rdn>
  <rdn rId="0" localSheetId="1" customView="1" name="Z_FE50EAC0_52A5_4C33_B973_65E93D03D3EA_.wvu.FilterData" hidden="1" oldHidden="1">
    <formula>Sheet1!$A$6:$AL$322</formula>
    <oldFormula>Sheet1!$A$6:$AL$322</oldFormula>
  </rdn>
  <rcv guid="{FE50EAC0-52A5-4C33-B973-65E93D03D3E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nc r="B243">
      <v>118427</v>
    </nc>
  </rcc>
  <rcv guid="{C408A2F1-296F-4EAD-B15B-336D73846FDD}" action="delete"/>
  <rdn rId="0" localSheetId="1" customView="1" name="Z_C408A2F1_296F_4EAD_B15B_336D73846FDD_.wvu.PrintArea" hidden="1" oldHidden="1">
    <formula>Sheet1!$A$1:$AL$321</formula>
    <oldFormula>Sheet1!$A$1:$AL$321</oldFormula>
  </rdn>
  <rdn rId="0" localSheetId="1" customView="1" name="Z_C408A2F1_296F_4EAD_B15B_336D73846FDD_.wvu.FilterData" hidden="1" oldHidden="1">
    <formula>Sheet1!$A$6:$AL$321</formula>
    <oldFormula>Sheet1!$A$3:$AL$305</oldFormula>
  </rdn>
  <rcv guid="{C408A2F1-296F-4EAD-B15B-336D73846FDD}"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 sId="1" numFmtId="19">
    <oc r="L243">
      <v>43281</v>
    </oc>
    <nc r="L243">
      <v>43524</v>
    </nc>
  </rcc>
  <rcv guid="{C408A2F1-296F-4EAD-B15B-336D73846FDD}" action="delete"/>
  <rdn rId="0" localSheetId="1" customView="1" name="Z_C408A2F1_296F_4EAD_B15B_336D73846FDD_.wvu.PrintArea" hidden="1" oldHidden="1">
    <formula>Sheet1!$A$1:$AL$322</formula>
    <oldFormula>Sheet1!$A$1:$AL$322</oldFormula>
  </rdn>
  <rdn rId="0" localSheetId="1" customView="1" name="Z_C408A2F1_296F_4EAD_B15B_336D73846FDD_.wvu.FilterData" hidden="1" oldHidden="1">
    <formula>Sheet1!$A$6:$AL$322</formula>
    <oldFormula>Sheet1!$A$6:$AL$322</oldFormula>
  </rdn>
  <rcv guid="{C408A2F1-296F-4EAD-B15B-336D73846FDD}"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 sId="1">
    <oc r="AI243" t="inlineStr">
      <is>
        <t>AA6 /28.09.2017</t>
      </is>
    </oc>
    <nc r="AI243" t="inlineStr">
      <is>
        <t>AA7 /00.05.2018</t>
      </is>
    </nc>
  </rcc>
  <rcc rId="453" sId="1" numFmtId="19">
    <oc r="L245">
      <v>43250</v>
    </oc>
    <nc r="L245">
      <v>43434</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98" start="0" length="0">
    <dxf>
      <font>
        <sz val="12"/>
      </font>
    </dxf>
  </rfmt>
  <rcc rId="454" sId="1">
    <nc r="C58">
      <v>103</v>
    </nc>
  </rcc>
  <rcc rId="455" sId="1">
    <nc r="D58" t="inlineStr">
      <is>
        <t>MM</t>
      </is>
    </nc>
  </rcc>
  <rcc rId="456" sId="1">
    <nc r="B58">
      <v>120710</v>
    </nc>
  </rcc>
  <rcc rId="457" sId="1" odxf="1" dxf="1">
    <nc r="E58" t="inlineStr">
      <is>
        <t>AP 2/11i  /2.1</t>
      </is>
    </nc>
    <odxf>
      <font>
        <b/>
        <sz val="12"/>
        <color auto="1"/>
      </font>
    </odxf>
    <ndxf>
      <font>
        <b val="0"/>
        <sz val="12"/>
        <color auto="1"/>
      </font>
    </ndxf>
  </rcc>
  <rcc rId="458" sId="1" odxf="1" dxf="1">
    <nc r="F58" t="inlineStr">
      <is>
        <t>CP4 more /2017</t>
      </is>
    </nc>
    <odxf>
      <font>
        <b/>
        <sz val="12"/>
        <color auto="1"/>
      </font>
      <alignment horizontal="center"/>
    </odxf>
    <ndxf>
      <font>
        <b val="0"/>
        <sz val="12"/>
        <color auto="1"/>
      </font>
      <alignment horizontal="general"/>
    </ndxf>
  </rcc>
  <rfmt sheetId="1" sqref="G58" start="0" length="0">
    <dxf>
      <font>
        <b val="0"/>
        <sz val="11"/>
        <color theme="1"/>
        <name val="Calibri"/>
        <family val="2"/>
        <charset val="238"/>
        <scheme val="minor"/>
      </font>
      <alignment horizontal="general" vertical="bottom" wrapText="0"/>
      <border outline="0">
        <left/>
        <right/>
        <top/>
        <bottom/>
      </border>
    </dxf>
  </rfmt>
  <rcc rId="459" sId="1" xfDxf="1" dxf="1">
    <nc r="G58" t="inlineStr">
      <is>
        <t>Implementarea unui sistem de management performant pentru imbunatatirea proceselor interne și cresterea calitatii serviciilor Primariei Sectorului 6 Bucureşti</t>
      </is>
    </nc>
    <ndxf>
      <alignment wrapText="1"/>
    </ndxf>
  </rcc>
  <rfmt sheetId="1" sqref="H58" start="0" length="0">
    <dxf>
      <font>
        <b val="0"/>
        <sz val="12"/>
        <color auto="1"/>
      </font>
    </dxf>
  </rfmt>
  <rcc rId="460" sId="1">
    <nc r="H58" t="inlineStr">
      <is>
        <t>Sect. 6 București</t>
      </is>
    </nc>
  </rcc>
  <rcc rId="461" sId="1">
    <nc r="I58" t="inlineStr">
      <is>
        <t>n.a</t>
      </is>
    </nc>
  </rcc>
  <rfmt sheetId="1" sqref="J58" start="0" length="0">
    <dxf>
      <font>
        <b val="0"/>
        <sz val="11"/>
        <color theme="1"/>
        <name val="Calibri"/>
        <family val="2"/>
        <charset val="238"/>
        <scheme val="minor"/>
      </font>
      <alignment horizontal="general" vertical="bottom" wrapText="0"/>
      <border outline="0">
        <left/>
        <right/>
        <top/>
        <bottom/>
      </border>
    </dxf>
  </rfmt>
  <rfmt sheetId="1" xfDxf="1" sqref="J58" start="0" length="0">
    <dxf>
      <font>
        <b/>
        <i/>
      </font>
      <alignment wrapText="1"/>
    </dxf>
  </rfmt>
  <rfmt sheetId="1" sqref="J58" start="0" length="2147483647">
    <dxf>
      <font>
        <b val="0"/>
      </font>
    </dxf>
  </rfmt>
  <rfmt sheetId="1" sqref="J58" start="0" length="2147483647">
    <dxf>
      <font>
        <i val="0"/>
      </font>
    </dxf>
  </rfmt>
  <rfmt sheetId="1" sqref="J58" start="0" length="2147483647">
    <dxf>
      <font>
        <i/>
      </font>
    </dxf>
  </rfmt>
  <rfmt sheetId="1" sqref="J58" start="0" length="2147483647">
    <dxf>
      <font>
        <i val="0"/>
      </font>
    </dxf>
  </rfmt>
  <rcc rId="462" sId="1">
    <nc r="J58" t="inlineStr">
      <is>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is>
    </nc>
  </rcc>
  <rfmt sheetId="1" sqref="G58">
    <dxf>
      <alignment horizontal="center"/>
    </dxf>
  </rfmt>
  <rfmt sheetId="1" sqref="G58" start="0" length="0">
    <dxf>
      <border>
        <left style="thin">
          <color indexed="64"/>
        </left>
        <right style="thin">
          <color indexed="64"/>
        </right>
        <top style="thin">
          <color indexed="64"/>
        </top>
        <bottom style="thin">
          <color indexed="64"/>
        </bottom>
      </border>
    </dxf>
  </rfmt>
  <rfmt sheetId="1" sqref="G58">
    <dxf>
      <alignment vertical="center"/>
    </dxf>
  </rfmt>
  <rfmt sheetId="1" sqref="K58" start="0" length="0">
    <dxf>
      <numFmt numFmtId="19" formatCode="m/d/yyyy"/>
    </dxf>
  </rfmt>
  <rfmt sheetId="1" sqref="L58" start="0" length="0">
    <dxf>
      <numFmt numFmtId="19" formatCode="m/d/yyyy"/>
    </dxf>
  </rfmt>
  <rcc rId="463" sId="1" odxf="1" dxf="1">
    <nc r="M58">
      <f>S58/AE58*100</f>
    </nc>
    <odxf>
      <font>
        <b/>
        <sz val="12"/>
        <color auto="1"/>
      </font>
      <numFmt numFmtId="0" formatCode="General"/>
    </odxf>
    <ndxf>
      <font>
        <b val="0"/>
        <sz val="12"/>
        <color auto="1"/>
      </font>
      <numFmt numFmtId="165" formatCode="0.000000000"/>
    </ndxf>
  </rcc>
  <rcc rId="464" sId="1" odxf="1" dxf="1">
    <nc r="N58">
      <v>8</v>
    </nc>
    <odxf>
      <font>
        <b/>
        <sz val="12"/>
        <color auto="1"/>
      </font>
      <fill>
        <patternFill patternType="none">
          <bgColor indexed="65"/>
        </patternFill>
      </fill>
    </odxf>
    <ndxf>
      <font>
        <b val="0"/>
        <sz val="12"/>
        <color auto="1"/>
      </font>
      <fill>
        <patternFill patternType="solid">
          <bgColor theme="0"/>
        </patternFill>
      </fill>
    </ndxf>
  </rcc>
  <rcc rId="465" sId="1" odxf="1" dxf="1">
    <nc r="O58" t="inlineStr">
      <is>
        <t>București</t>
      </is>
    </nc>
    <odxf>
      <font>
        <b/>
        <sz val="12"/>
        <color auto="1"/>
      </font>
      <fill>
        <patternFill patternType="none">
          <bgColor indexed="65"/>
        </patternFill>
      </fill>
    </odxf>
    <ndxf>
      <font>
        <b val="0"/>
        <sz val="12"/>
        <color auto="1"/>
      </font>
      <fill>
        <patternFill patternType="solid">
          <bgColor theme="0"/>
        </patternFill>
      </fill>
    </ndxf>
  </rcc>
  <rcc rId="466" sId="1" odxf="1" dxf="1">
    <nc r="P58" t="inlineStr">
      <is>
        <t>Bucuresti</t>
      </is>
    </nc>
    <odxf>
      <font>
        <b/>
        <sz val="12"/>
        <color auto="1"/>
      </font>
      <fill>
        <patternFill patternType="none">
          <bgColor indexed="65"/>
        </patternFill>
      </fill>
    </odxf>
    <ndxf>
      <font>
        <b val="0"/>
        <sz val="12"/>
        <color auto="1"/>
      </font>
      <fill>
        <patternFill patternType="solid">
          <bgColor theme="0"/>
        </patternFill>
      </fill>
    </ndxf>
  </rcc>
  <rcc rId="467" sId="1" odxf="1" dxf="1">
    <nc r="Q58" t="inlineStr">
      <is>
        <t>APL</t>
      </is>
    </nc>
    <odxf>
      <font>
        <b/>
        <sz val="12"/>
        <color auto="1"/>
      </font>
      <fill>
        <patternFill patternType="none">
          <bgColor indexed="65"/>
        </patternFill>
      </fill>
    </odxf>
    <ndxf>
      <font>
        <b val="0"/>
        <sz val="12"/>
        <color auto="1"/>
      </font>
      <fill>
        <patternFill patternType="solid">
          <bgColor theme="0"/>
        </patternFill>
      </fill>
    </ndxf>
  </rcc>
  <rcc rId="468" sId="1" odxf="1" dxf="1">
    <nc r="R58"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469" sId="1" numFmtId="19">
    <nc r="K58">
      <v>43227</v>
    </nc>
  </rcc>
  <rcc rId="470" sId="1" numFmtId="19">
    <nc r="L58">
      <v>43715</v>
    </nc>
  </rcc>
  <rfmt sheetId="1" sqref="U58" start="0" length="0">
    <dxf>
      <font>
        <b val="0"/>
        <sz val="11"/>
        <color theme="1"/>
        <name val="Calibri"/>
        <family val="2"/>
        <charset val="238"/>
        <scheme val="minor"/>
      </font>
      <fill>
        <patternFill patternType="none">
          <bgColor indexed="65"/>
        </patternFill>
      </fill>
      <alignment horizontal="general" vertical="bottom" wrapText="0"/>
      <border outline="0">
        <left/>
        <right/>
        <top/>
        <bottom/>
      </border>
    </dxf>
  </rfmt>
  <rfmt sheetId="1" xfDxf="1" sqref="U58" start="0" length="0">
    <dxf>
      <font>
        <b/>
        <sz val="9"/>
        <name val="Trebuchet MS"/>
        <scheme val="none"/>
      </font>
      <alignment wrapText="1"/>
    </dxf>
  </rfmt>
  <rcc rId="471" sId="1" odxf="1" dxf="1" numFmtId="4">
    <nc r="U58">
      <v>339304.22</v>
    </nc>
    <ndxf>
      <numFmt numFmtId="4" formatCode="#,##0.00"/>
    </ndxf>
  </rcc>
  <rcc rId="472" sId="1">
    <nc r="T58">
      <v>0</v>
    </nc>
  </rcc>
  <rfmt sheetId="1" sqref="U58">
    <dxf>
      <alignment vertical="center"/>
    </dxf>
  </rfmt>
  <rcc rId="473" sId="1">
    <nc r="W58">
      <v>0</v>
    </nc>
  </rcc>
  <rfmt sheetId="1" sqref="X58" start="0" length="0">
    <dxf>
      <font>
        <b val="0"/>
        <sz val="11"/>
        <color theme="1"/>
        <name val="Calibri"/>
        <family val="2"/>
        <charset val="238"/>
        <scheme val="minor"/>
      </font>
      <fill>
        <patternFill patternType="none">
          <bgColor indexed="65"/>
        </patternFill>
      </fill>
      <alignment horizontal="general" vertical="bottom" wrapText="0"/>
      <border outline="0">
        <left/>
        <right/>
        <top/>
        <bottom/>
      </border>
    </dxf>
  </rfmt>
  <rfmt sheetId="1" xfDxf="1" sqref="X58" start="0" length="0">
    <dxf>
      <font>
        <b/>
        <sz val="9"/>
        <name val="Trebuchet MS"/>
        <scheme val="none"/>
      </font>
      <alignment wrapText="1"/>
    </dxf>
  </rfmt>
  <rcc rId="474" sId="1" odxf="1" dxf="1" numFmtId="4">
    <nc r="X58">
      <v>76343.45</v>
    </nc>
    <ndxf>
      <numFmt numFmtId="4" formatCode="#,##0.00"/>
    </ndxf>
  </rcc>
  <rfmt sheetId="1" sqref="X58">
    <dxf>
      <alignment vertical="center"/>
    </dxf>
  </rfmt>
  <rcc rId="475" sId="1" numFmtId="4">
    <nc r="Z58">
      <v>0</v>
    </nc>
  </rcc>
  <rfmt sheetId="1" sqref="AA58" start="0" length="0">
    <dxf>
      <font>
        <b val="0"/>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xfDxf="1" sqref="AA58" start="0" length="0">
    <dxf>
      <font>
        <b/>
        <sz val="9"/>
        <name val="Trebuchet MS"/>
        <scheme val="none"/>
      </font>
      <alignment wrapText="1"/>
    </dxf>
  </rfmt>
  <rfmt sheetId="1" sqref="AA58">
    <dxf>
      <alignment horizontal="center"/>
    </dxf>
  </rfmt>
  <rfmt sheetId="1" sqref="AA58">
    <dxf>
      <alignment vertical="center"/>
    </dxf>
  </rfmt>
  <rcc rId="476" sId="1" odxf="1" dxf="1" numFmtId="4">
    <nc r="AA58">
      <v>8482.61</v>
    </nc>
    <ndxf>
      <numFmt numFmtId="4" formatCode="#,##0.00"/>
    </ndxf>
  </rcc>
  <rcc rId="477" sId="1" odxf="1" dxf="1">
    <nc r="AH58" t="inlineStr">
      <is>
        <t>implementare</t>
      </is>
    </nc>
    <odxf>
      <font>
        <b/>
        <sz val="12"/>
        <color auto="1"/>
      </font>
    </odxf>
    <ndxf>
      <font>
        <b val="0"/>
        <sz val="12"/>
        <color auto="1"/>
      </font>
    </ndxf>
  </rcc>
  <rcc rId="478" sId="1" odxf="1" dxf="1">
    <nc r="AI58" t="inlineStr">
      <is>
        <t>n.a</t>
      </is>
    </nc>
    <odxf>
      <font>
        <b/>
        <sz val="12"/>
        <color auto="1"/>
      </font>
      <numFmt numFmtId="3" formatCode="#,##0"/>
    </odxf>
    <ndxf>
      <font>
        <b val="0"/>
        <sz val="12"/>
        <color auto="1"/>
        <name val="Trebuchet MS"/>
        <scheme val="none"/>
      </font>
      <numFmt numFmtId="19" formatCode="m/d/yyyy"/>
    </ndxf>
  </rcc>
  <rcc rId="479" sId="1" odxf="1" dxf="1" numFmtId="4">
    <nc r="AJ58">
      <v>0</v>
    </nc>
    <odxf>
      <font>
        <b/>
        <sz val="12"/>
        <color auto="1"/>
      </font>
      <numFmt numFmtId="3" formatCode="#,##0"/>
      <border outline="0">
        <top/>
      </border>
    </odxf>
    <ndxf>
      <font>
        <b val="0"/>
        <sz val="12"/>
        <color auto="1"/>
      </font>
      <numFmt numFmtId="4" formatCode="#,##0.00"/>
      <border outline="0">
        <top style="thin">
          <color indexed="64"/>
        </top>
      </border>
    </ndxf>
  </rcc>
  <rcc rId="480" sId="1" odxf="1" dxf="1" numFmtId="4">
    <nc r="AK58">
      <v>0</v>
    </nc>
    <odxf>
      <font>
        <b/>
        <sz val="12"/>
        <color auto="1"/>
      </font>
      <numFmt numFmtId="3" formatCode="#,##0"/>
    </odxf>
    <ndxf>
      <font>
        <b val="0"/>
        <sz val="12"/>
        <color auto="1"/>
      </font>
      <numFmt numFmtId="4" formatCode="#,##0.00"/>
    </ndxf>
  </rcc>
  <rfmt sheetId="1" sqref="U58">
    <dxf>
      <fill>
        <patternFill patternType="solid">
          <bgColor rgb="FFFFFF00"/>
        </patternFill>
      </fill>
    </dxf>
  </rfmt>
  <rfmt sheetId="1" sqref="X58">
    <dxf>
      <fill>
        <patternFill patternType="solid">
          <bgColor rgb="FFFFFF00"/>
        </patternFill>
      </fill>
    </dxf>
  </rfmt>
  <rfmt sheetId="1" sqref="AA58">
    <dxf>
      <fill>
        <patternFill patternType="solid">
          <bgColor rgb="FFFFFF00"/>
        </patternFill>
      </fill>
    </dxf>
  </rfmt>
  <rfmt sheetId="1" sqref="T58:AA58" start="0" length="2147483647">
    <dxf>
      <font>
        <name val="Calibri"/>
        <scheme val="minor"/>
      </font>
    </dxf>
  </rfmt>
  <rfmt sheetId="1" sqref="T58:AA58" start="0" length="2147483647">
    <dxf>
      <font>
        <sz val="12"/>
      </font>
    </dxf>
  </rfmt>
  <rfmt sheetId="1" sqref="T58:AA58" start="0" length="2147483647">
    <dxf>
      <font>
        <b val="0"/>
      </font>
    </dxf>
  </rfmt>
  <rcv guid="{65C35D6D-934F-4431-BA92-90255FC17BA4}" action="delete"/>
  <rdn rId="0" localSheetId="1" customView="1" name="Z_65C35D6D_934F_4431_BA92_90255FC17BA4_.wvu.PrintArea" hidden="1" oldHidden="1">
    <formula>Sheet1!$A$1:$AL$322</formula>
    <oldFormula>Sheet1!$A$1:$AL$322</oldFormula>
  </rdn>
  <rdn rId="0" localSheetId="1" customView="1" name="Z_65C35D6D_934F_4431_BA92_90255FC17BA4_.wvu.FilterData" hidden="1" oldHidden="1">
    <formula>Sheet1!$A$6:$AL$322</formula>
    <oldFormula>Sheet1!$A$6:$AL$322</oldFormula>
  </rdn>
  <rcv guid="{65C35D6D-934F-4431-BA92-90255FC17BA4}"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Sheet1!$A$1:$AL$322</formula>
    <oldFormula>Sheet1!$A$1:$AL$322</oldFormula>
  </rdn>
  <rdn rId="0" localSheetId="1" customView="1" name="Z_C408A2F1_296F_4EAD_B15B_336D73846FDD_.wvu.FilterData" hidden="1" oldHidden="1">
    <formula>Sheet1!$A$6:$AL$322</formula>
    <oldFormula>Sheet1!$A$6:$AL$322</oldFormula>
  </rdn>
  <rcv guid="{C408A2F1-296F-4EAD-B15B-336D73846FDD}"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numFmtId="19">
    <oc r="L246">
      <v>43249</v>
    </oc>
    <nc r="L246">
      <v>43553</v>
    </nc>
  </rcc>
  <rcv guid="{3AFE79CE-CE75-447D-8C73-1AE63A224CBA}" action="delete"/>
  <rdn rId="0" localSheetId="1" customView="1" name="Z_3AFE79CE_CE75_447D_8C73_1AE63A224CBA_.wvu.PrintArea" hidden="1" oldHidden="1">
    <formula>Sheet1!$A$1:$AL$322</formula>
    <oldFormula>Sheet1!$A$1:$AL$322</oldFormula>
  </rdn>
  <rdn rId="0" localSheetId="1" customView="1" name="Z_3AFE79CE_CE75_447D_8C73_1AE63A224CBA_.wvu.FilterData" hidden="1" oldHidden="1">
    <formula>Sheet1!$A$6:$AL$322</formula>
    <oldFormula>Sheet1!$A$6:$AL$322</oldFormula>
  </rdn>
  <rcv guid="{3AFE79CE-CE75-447D-8C73-1AE63A224CBA}"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97" start="0" length="0">
    <dxf>
      <font>
        <sz val="12"/>
        <color auto="1"/>
        <charset val="1"/>
      </font>
      <alignment horizontal="left"/>
    </dxf>
  </rfmt>
  <rfmt sheetId="1" sqref="H297" start="0" length="0">
    <dxf>
      <font>
        <sz val="12"/>
        <color auto="1"/>
        <charset val="1"/>
      </font>
    </dxf>
  </rfmt>
  <rcv guid="{9980B309-0131-4577-BF29-212714399FDF}" action="delete"/>
  <rdn rId="0" localSheetId="1" customView="1" name="Z_9980B309_0131_4577_BF29_212714399FDF_.wvu.PrintArea" hidden="1" oldHidden="1">
    <formula>Sheet1!$A$1:$AL$322</formula>
    <oldFormula>Sheet1!$A$1:$AL$322</oldFormula>
  </rdn>
  <rdn rId="0" localSheetId="1" customView="1" name="Z_9980B309_0131_4577_BF29_212714399FDF_.wvu.FilterData" hidden="1" oldHidden="1">
    <formula>Sheet1!$A$6:$AL$322</formula>
    <oldFormula>Sheet1!$A$6:$AL$322</oldFormula>
  </rdn>
  <rcv guid="{9980B309-0131-4577-BF29-212714399FDF}"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
    <oc r="AI257" t="inlineStr">
      <is>
        <t>AA4 /24.04.17</t>
      </is>
    </oc>
    <nc r="AI257" t="inlineStr">
      <is>
        <t>AA4 /24.04.18</t>
      </is>
    </nc>
  </rcc>
  <rcv guid="{7C1B4D6D-D666-48DD-AB17-E00791B6F0B6}" action="delete"/>
  <rdn rId="0" localSheetId="1" customView="1" name="Z_7C1B4D6D_D666_48DD_AB17_E00791B6F0B6_.wvu.PrintArea" hidden="1" oldHidden="1">
    <formula>Sheet1!$A$1:$AL$322</formula>
    <oldFormula>Sheet1!$A$1:$AL$322</oldFormula>
  </rdn>
  <rdn rId="0" localSheetId="1" customView="1" name="Z_7C1B4D6D_D666_48DD_AB17_E00791B6F0B6_.wvu.FilterData" hidden="1" oldHidden="1">
    <formula>Sheet1!$A$6:$DG$305</formula>
    <oldFormula>Sheet1!$A$6:$AL$322</oldFormula>
  </rdn>
  <rcv guid="{7C1B4D6D-D666-48DD-AB17-E00791B6F0B6}"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3" sId="1" ref="A303:XFD303" action="insertRow">
    <undo index="65535" exp="area" ref3D="1" dr="$H$1:$N$1048576" dn="Z_65B035E3_87FA_46C5_996E_864F2C8D0EBC_.wvu.Cols" sId="1"/>
  </rr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 sId="1" numFmtId="4">
    <oc r="AD46">
      <v>0</v>
    </oc>
    <nc r="AD46"/>
  </rcc>
  <rcv guid="{EF10298D-3F59-43F1-9A86-8C1CCA3B5D93}" action="delete"/>
  <rdn rId="0" localSheetId="1" customView="1" name="Z_EF10298D_3F59_43F1_9A86_8C1CCA3B5D93_.wvu.PrintArea" hidden="1" oldHidden="1">
    <formula>Sheet1!$A$1:$AL$323</formula>
    <oldFormula>Sheet1!$A$1:$AL$323</oldFormula>
  </rdn>
  <rdn rId="0" localSheetId="1" customView="1" name="Z_EF10298D_3F59_43F1_9A86_8C1CCA3B5D93_.wvu.FilterData" hidden="1" oldHidden="1">
    <formula>Sheet1!$A$6:$AL$323</formula>
    <oldFormula>Sheet1!$A$6:$AL$323</oldFormula>
  </rdn>
  <rcv guid="{EF10298D-3F59-43F1-9A86-8C1CCA3B5D93}"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 sId="1" numFmtId="19">
    <oc r="L266">
      <v>43128</v>
    </oc>
    <nc r="L266">
      <v>43462</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c r="B245">
      <v>117834</v>
    </nc>
  </rcc>
  <rcc rId="24" sId="1">
    <nc r="B249">
      <v>119993</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8" sId="1">
    <nc r="B231">
      <v>120313</v>
    </nc>
  </rcc>
  <rcc rId="499" sId="1">
    <nc r="B233">
      <v>118305</v>
    </nc>
  </rcc>
  <rcc rId="500" sId="1">
    <nc r="B244">
      <v>118584</v>
    </nc>
  </rcc>
  <rcc rId="501" sId="1">
    <nc r="B246">
      <v>118419</v>
    </nc>
  </rcc>
  <rcc rId="502" sId="1">
    <nc r="B263">
      <v>119957</v>
    </nc>
  </rcc>
  <rcc rId="503" sId="1">
    <nc r="B264">
      <v>118963</v>
    </nc>
  </rcc>
  <rcc rId="504" sId="1">
    <nc r="B266">
      <v>119981</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oc r="B265" t="inlineStr">
      <is>
        <t>na</t>
      </is>
    </oc>
    <nc r="B265">
      <v>118964</v>
    </nc>
  </rcc>
  <rcv guid="{A5B1481C-EF26-486A-984F-85CDDC2FD94F}" action="delete"/>
  <rdn rId="0" localSheetId="1" customView="1" name="Z_A5B1481C_EF26_486A_984F_85CDDC2FD94F_.wvu.PrintArea" hidden="1" oldHidden="1">
    <formula>Sheet1!$A$1:$AL$323</formula>
    <oldFormula>Sheet1!$A$1:$AL$323</oldFormula>
  </rdn>
  <rdn rId="0" localSheetId="1" customView="1" name="Z_A5B1481C_EF26_486A_984F_85CDDC2FD94F_.wvu.FilterData" hidden="1" oldHidden="1">
    <formula>Sheet1!$A$6:$AL$323</formula>
    <oldFormula>Sheet1!$A$6:$AL$323</oldFormula>
  </rdn>
  <rcv guid="{A5B1481C-EF26-486A-984F-85CDDC2FD94F}"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8" sId="1">
    <oc r="AI247" t="inlineStr">
      <is>
        <t>AA5/ 12.10.2017</t>
      </is>
    </oc>
    <nc r="AI247" t="inlineStr">
      <is>
        <t>AA6/ 03.05.2018</t>
      </is>
    </nc>
  </rcc>
  <rcc rId="509" sId="1" numFmtId="4">
    <oc r="T247">
      <v>14176147.6</v>
    </oc>
    <nc r="T247">
      <v>13751720.9</v>
    </nc>
  </rcc>
  <rcc rId="510" sId="1" numFmtId="4">
    <oc r="U247">
      <v>3403119.85</v>
    </oc>
    <nc r="U247">
      <v>3301232.16</v>
    </nc>
  </rcc>
  <rcc rId="511" sId="1" numFmtId="4">
    <oc r="Z247">
      <v>2501673.11</v>
    </oc>
    <nc r="Z247">
      <v>2426774.2799999998</v>
    </nc>
  </rcc>
  <rcc rId="512" sId="1" numFmtId="4">
    <oc r="AA247">
      <v>850779.96</v>
    </oc>
    <nc r="AA247">
      <v>825308.04</v>
    </nc>
  </rcc>
  <rcv guid="{53ED3D47-B2C0-43A1-9A1E-F030D529F74C}" action="delete"/>
  <rdn rId="0" localSheetId="1" customView="1" name="Z_53ED3D47_B2C0_43A1_9A1E_F030D529F74C_.wvu.PrintArea" hidden="1" oldHidden="1">
    <formula>Sheet1!$A$1:$AL$323</formula>
    <oldFormula>Sheet1!$A$1:$AL$323</oldFormula>
  </rdn>
  <rdn rId="0" localSheetId="1" customView="1" name="Z_53ED3D47_B2C0_43A1_9A1E_F030D529F74C_.wvu.FilterData" hidden="1" oldHidden="1">
    <formula>Sheet1!$A$6:$AL$323</formula>
    <oldFormula>Sheet1!$A$6:$AL$323</oldFormula>
  </rdn>
  <rcv guid="{53ED3D47-B2C0-43A1-9A1E-F030D529F74C}"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5" sId="1">
    <nc r="B292">
      <v>110309</v>
    </nc>
  </rcc>
  <rfmt sheetId="1" sqref="G292" start="0" length="0">
    <dxf>
      <font>
        <sz val="11"/>
        <color theme="1"/>
        <name val="Calibri"/>
        <family val="2"/>
        <charset val="238"/>
        <scheme val="minor"/>
      </font>
      <alignment vertical="bottom"/>
      <border outline="0">
        <left/>
        <right/>
        <top/>
        <bottom/>
      </border>
    </dxf>
  </rfmt>
  <rfmt sheetId="1" xfDxf="1" sqref="G292" start="0" length="0">
    <dxf>
      <font>
        <name val="Trebuchet MS"/>
        <scheme val="none"/>
      </font>
    </dxf>
  </rfmt>
  <rcc rId="516" sId="1" odxf="1" dxf="1">
    <nc r="G292" t="inlineStr">
      <is>
        <t>Dezvoltarea de politici și mecanisme în domeniul serviciilor de utilitate publică prin entități asociative de tip intercomunitar și promovarea parteneriatelor public privat pentru o dezvoltare sustenabila a comunităților</t>
      </is>
    </nc>
    <ndxf>
      <font>
        <sz val="12"/>
        <color auto="1"/>
        <name val="Trebuchet MS"/>
        <scheme val="none"/>
      </font>
      <alignment horizontal="left" vertical="center" wrapText="1"/>
      <border outline="0">
        <left style="thin">
          <color indexed="64"/>
        </left>
        <right style="thin">
          <color indexed="64"/>
        </right>
        <top style="thin">
          <color indexed="64"/>
        </top>
        <bottom style="thin">
          <color indexed="64"/>
        </bottom>
      </border>
    </ndxf>
  </rcc>
  <rcc rId="517" sId="1">
    <nc r="H292" t="inlineStr">
      <is>
        <t>ASOCIAȚIA DE DEZVOLTARE INTERCOMUNITARĂ "EURONEST" - A.D.I.E.</t>
      </is>
    </nc>
  </rcc>
  <rcc rId="518" sId="1">
    <nc r="J292" t="inlineStr">
      <is>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1" odxf="1" dxf="1">
    <nc r="Y331">
      <f>Y323+AB323</f>
    </nc>
    <odxf>
      <numFmt numFmtId="0" formatCode="General"/>
    </odxf>
    <ndxf>
      <numFmt numFmtId="166" formatCode="#,##0.00_ ;\-#,##0.00\ "/>
    </ndxf>
  </rcc>
  <rcc rId="520" sId="1">
    <oc r="S316">
      <f>SUM(S309:S314)</f>
    </oc>
    <nc r="S316">
      <f>SUM(S309:S315)</f>
    </nc>
  </rcc>
  <rdn rId="0" localSheetId="1" customView="1" name="Z_EB0F2E6A_FA33_479E_9A47_8E3494FBB4DE_.wvu.PrintArea" hidden="1" oldHidden="1">
    <formula>Sheet1!$A$1:$AL$323</formula>
  </rdn>
  <rdn rId="0" localSheetId="1" customView="1" name="Z_EB0F2E6A_FA33_479E_9A47_8E3494FBB4DE_.wvu.FilterData" hidden="1" oldHidden="1">
    <formula>Sheet1!$A$6:$AL$323</formula>
  </rdn>
  <rcv guid="{EB0F2E6A-FA33-479E-9A47-8E3494FBB4DE}"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T316">
      <f>SUM(T309:T314)</f>
    </oc>
    <nc r="T316">
      <f>SUM(T309:T315)</f>
    </nc>
  </rcc>
  <rcc rId="524" sId="1">
    <oc r="U316">
      <f>SUM(U309:U314)</f>
    </oc>
    <nc r="U316">
      <f>SUM(U309:U315)</f>
    </nc>
  </rcc>
  <rcc rId="525" sId="1">
    <oc r="V316">
      <f>SUM(V309:V314)</f>
    </oc>
    <nc r="V316">
      <f>SUM(V309:V315)</f>
    </nc>
  </rcc>
  <rcc rId="526" sId="1">
    <oc r="W316">
      <f>SUM(W309:W314)</f>
    </oc>
    <nc r="W316">
      <f>SUM(W309:W315)</f>
    </nc>
  </rcc>
  <rcc rId="527" sId="1">
    <oc r="X316">
      <f>SUM(X309:X314)</f>
    </oc>
    <nc r="X316">
      <f>SUM(X309:X315)</f>
    </nc>
  </rcc>
  <rcc rId="528" sId="1">
    <oc r="Y316">
      <f>SUM(Y309:Y314)</f>
    </oc>
    <nc r="Y316">
      <f>SUM(Y309:Y315)</f>
    </nc>
  </rcc>
  <rcc rId="529" sId="1">
    <oc r="Z316">
      <f>SUM(Z309:Z314)</f>
    </oc>
    <nc r="Z316">
      <f>SUM(Z309:Z315)</f>
    </nc>
  </rcc>
  <rcc rId="530" sId="1">
    <oc r="AA316">
      <f>SUM(AA309:AA314)</f>
    </oc>
    <nc r="AA316">
      <f>SUM(AA309:AA315)</f>
    </nc>
  </rcc>
  <rcc rId="531" sId="1">
    <oc r="AB316">
      <f>SUM(AB309:AB314)</f>
    </oc>
    <nc r="AB316">
      <f>SUM(AB309:AB315)</f>
    </nc>
  </rcc>
  <rcc rId="532" sId="1">
    <oc r="AC316">
      <f>SUM(AC309:AC314)</f>
    </oc>
    <nc r="AC316">
      <f>SUM(AC309:AC315)</f>
    </nc>
  </rcc>
  <rcc rId="533" sId="1">
    <oc r="AD316">
      <f>SUM(AD309:AD314)</f>
    </oc>
    <nc r="AD316">
      <f>SUM(AD309:AD315)</f>
    </nc>
  </rcc>
  <rcc rId="534" sId="1">
    <oc r="AE316">
      <f>SUM(AE309:AE314)</f>
    </oc>
    <nc r="AE316">
      <f>SUM(AE309:AE315)</f>
    </nc>
  </rcc>
  <rcc rId="535" sId="1">
    <oc r="AF316">
      <f>SUM(AF309:AF314)</f>
    </oc>
    <nc r="AF316">
      <f>SUM(AF309:AF315)</f>
    </nc>
  </rcc>
  <rcc rId="536" sId="1">
    <oc r="AG316">
      <f>SUM(AG309:AG314)</f>
    </oc>
    <nc r="AG316">
      <f>SUM(AG309:AG315)</f>
    </nc>
  </rcc>
  <rcc rId="537" sId="1">
    <oc r="AH316">
      <f>SUM(AH309:AH314)</f>
    </oc>
    <nc r="AH316">
      <f>SUM(AH309:AH315)</f>
    </nc>
  </rcc>
  <rcc rId="538" sId="1">
    <oc r="AI316">
      <f>SUM(AI309:AI314)</f>
    </oc>
    <nc r="AI316">
      <f>SUM(AI309:AI315)</f>
    </nc>
  </rcc>
  <rcc rId="539" sId="1">
    <oc r="AJ316">
      <f>SUM(AJ309:AJ314)</f>
    </oc>
    <nc r="AJ316">
      <f>SUM(AJ309:AJ315)</f>
    </nc>
  </rcc>
  <rcc rId="540" sId="1">
    <oc r="AK316">
      <f>SUM(AK309:AK314)</f>
    </oc>
    <nc r="AK316">
      <f>SUM(AK309:AK315)</f>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L294" start="0" length="0">
    <dxf>
      <font>
        <sz val="12"/>
      </font>
      <numFmt numFmtId="4" formatCode="#,##0.00"/>
      <border outline="0">
        <left style="thin">
          <color indexed="64"/>
        </left>
        <right style="thin">
          <color indexed="64"/>
        </right>
        <top style="thin">
          <color indexed="64"/>
        </top>
        <bottom style="thin">
          <color indexed="64"/>
        </bottom>
      </border>
    </dxf>
  </rfmt>
  <rfmt sheetId="1" sqref="AL295" start="0" length="0">
    <dxf>
      <font>
        <sz val="12"/>
      </font>
      <numFmt numFmtId="4" formatCode="#,##0.00"/>
      <border outline="0">
        <left style="thin">
          <color indexed="64"/>
        </left>
        <right style="thin">
          <color indexed="64"/>
        </right>
        <top style="thin">
          <color indexed="64"/>
        </top>
        <bottom style="thin">
          <color indexed="64"/>
        </bottom>
      </border>
    </dxf>
  </rfmt>
  <rfmt sheetId="1" sqref="AL296" start="0" length="0">
    <dxf>
      <font>
        <sz val="12"/>
      </font>
      <numFmt numFmtId="4" formatCode="#,##0.00"/>
      <border outline="0">
        <left style="thin">
          <color indexed="64"/>
        </left>
        <right style="thin">
          <color indexed="64"/>
        </right>
        <top style="thin">
          <color indexed="64"/>
        </top>
        <bottom style="thin">
          <color indexed="64"/>
        </bottom>
      </border>
    </dxf>
  </rfmt>
  <rfmt sheetId="1" sqref="AL297" start="0" length="0">
    <dxf>
      <font>
        <sz val="12"/>
      </font>
      <numFmt numFmtId="4" formatCode="#,##0.00"/>
      <border outline="0">
        <left style="thin">
          <color indexed="64"/>
        </left>
        <right style="thin">
          <color indexed="64"/>
        </right>
        <top style="thin">
          <color indexed="64"/>
        </top>
        <bottom style="thin">
          <color indexed="64"/>
        </bottom>
      </border>
    </dxf>
  </rfmt>
  <rcc rId="541" sId="1" numFmtId="4">
    <nc r="AL294">
      <v>6388127.9299999997</v>
    </nc>
  </rcc>
  <rcc rId="542" sId="1" numFmtId="4">
    <nc r="AL295">
      <v>961539.82</v>
    </nc>
  </rcc>
  <rcc rId="543" sId="1" numFmtId="4">
    <nc r="AL296">
      <v>953954.51</v>
    </nc>
  </rcc>
  <rcc rId="544" sId="1" numFmtId="4">
    <nc r="AL297">
      <v>424130.28</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5" sId="1" numFmtId="4">
    <oc r="AL294">
      <v>6388127.9299999997</v>
    </oc>
    <nc r="AL294"/>
  </rcc>
  <rcc rId="546" sId="1" numFmtId="4">
    <oc r="AL295">
      <v>961539.82</v>
    </oc>
    <nc r="AL295"/>
  </rcc>
  <rcc rId="547" sId="1" numFmtId="4">
    <oc r="AL296">
      <v>953954.51</v>
    </oc>
    <nc r="AL296"/>
  </rcc>
  <rcc rId="548" sId="1" numFmtId="4">
    <oc r="AL297">
      <v>424130.28</v>
    </oc>
    <nc r="AL297"/>
  </rcc>
  <rcc rId="549" sId="1">
    <oc r="G55" t="inlineStr">
      <is>
        <t>TOTAL BRA:OV</t>
      </is>
    </oc>
    <nc r="G55" t="inlineStr">
      <is>
        <t>TOTAL BRAȘOV</t>
      </is>
    </nc>
  </rc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Sheet1!$A$6:$DG$306</formula>
    <oldFormula>Sheet1!$A$6:$DG$306</oldFormula>
  </rdn>
  <rcv guid="{7C1B4D6D-D666-48DD-AB17-E00791B6F0B6}"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 sId="1" numFmtId="4">
    <oc r="V231">
      <f>W231+X231</f>
    </oc>
    <nc r="V231">
      <v>1966327.81</v>
    </nc>
  </rcc>
  <rcc rId="553" sId="1" numFmtId="4">
    <oc r="W231">
      <v>0</v>
    </oc>
    <nc r="W231">
      <v>1453132.81</v>
    </nc>
  </rcc>
  <rcc rId="554" sId="1" numFmtId="4">
    <oc r="X231">
      <v>0</v>
    </oc>
    <nc r="X231">
      <v>513195</v>
    </nc>
  </rcc>
  <rcc rId="555" sId="1" numFmtId="4">
    <oc r="AA231">
      <v>1461090.12</v>
    </oc>
    <nc r="AA231">
      <v>947895.13</v>
    </nc>
  </rcc>
  <rcc rId="556" sId="1" numFmtId="4">
    <oc r="Z231">
      <v>4296257.58</v>
    </oc>
    <nc r="Z231">
      <v>2843124.76</v>
    </nc>
  </rcc>
  <rcv guid="{3AFE79CE-CE75-447D-8C73-1AE63A224CBA}" action="delete"/>
  <rdn rId="0" localSheetId="1" customView="1" name="Z_3AFE79CE_CE75_447D_8C73_1AE63A224CBA_.wvu.PrintArea" hidden="1" oldHidden="1">
    <formula>Sheet1!$A$1:$AL$323</formula>
    <oldFormula>Sheet1!$A$1:$AL$323</oldFormula>
  </rdn>
  <rdn rId="0" localSheetId="1" customView="1" name="Z_3AFE79CE_CE75_447D_8C73_1AE63A224CBA_.wvu.FilterData" hidden="1" oldHidden="1">
    <formula>Sheet1!$A$6:$AL$323</formula>
    <oldFormula>Sheet1!$A$6:$AL$323</oldFormula>
  </rdn>
  <rcv guid="{3AFE79CE-CE75-447D-8C73-1AE63A224CBA}"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 sId="1">
    <oc r="S316">
      <f>SUM(S309:S315)</f>
    </oc>
    <nc r="S316">
      <f>SUM(S309:S315)</f>
    </nc>
  </rcc>
  <rcc rId="560" sId="1">
    <oc r="T316">
      <f>SUM(T309:T315)</f>
    </oc>
    <nc r="T316">
      <f>SUM(T309:T315)</f>
    </nc>
  </rcc>
  <rcc rId="561" sId="1">
    <oc r="U316">
      <f>SUM(U309:U315)</f>
    </oc>
    <nc r="U316">
      <f>SUM(U309:U315)</f>
    </nc>
  </rcc>
  <rcc rId="562" sId="1">
    <oc r="V316">
      <f>SUM(V309:V315)</f>
    </oc>
    <nc r="V316">
      <f>SUM(V309:V315)</f>
    </nc>
  </rcc>
  <rcc rId="563" sId="1">
    <oc r="W316">
      <f>SUM(W309:W315)</f>
    </oc>
    <nc r="W316">
      <f>SUM(W309:W315)</f>
    </nc>
  </rcc>
  <rcc rId="564" sId="1">
    <oc r="X316">
      <f>SUM(X309:X315)</f>
    </oc>
    <nc r="X316">
      <f>SUM(X309:X315)</f>
    </nc>
  </rcc>
  <rcc rId="565" sId="1">
    <oc r="Y316">
      <f>SUM(Y309:Y315)</f>
    </oc>
    <nc r="Y316">
      <f>SUM(Y309:Y315)</f>
    </nc>
  </rcc>
  <rcc rId="566" sId="1">
    <oc r="Z316">
      <f>SUM(Z309:Z315)</f>
    </oc>
    <nc r="Z316">
      <f>SUM(Z309:Z315)</f>
    </nc>
  </rcc>
  <rcc rId="567" sId="1">
    <oc r="AA316">
      <f>SUM(AA309:AA315)</f>
    </oc>
    <nc r="AA316">
      <f>SUM(AA309:AA315)</f>
    </nc>
  </rcc>
  <rcc rId="568" sId="1">
    <oc r="AB316">
      <f>SUM(AB309:AB315)</f>
    </oc>
    <nc r="AB316">
      <f>SUM(AB309:AB315)</f>
    </nc>
  </rcc>
  <rcc rId="569" sId="1">
    <oc r="AC316">
      <f>SUM(AC309:AC315)</f>
    </oc>
    <nc r="AC316">
      <f>SUM(AC309:AC315)</f>
    </nc>
  </rcc>
  <rcc rId="570" sId="1">
    <oc r="AD316">
      <f>SUM(AD309:AD315)</f>
    </oc>
    <nc r="AD316">
      <f>SUM(AD309:AD315)</f>
    </nc>
  </rcc>
  <rcc rId="571" sId="1">
    <oc r="AE316">
      <f>SUM(AE309:AE315)</f>
    </oc>
    <nc r="AE316">
      <f>SUM(AE309:AE315)</f>
    </nc>
  </rcc>
  <rcc rId="572" sId="1">
    <oc r="AF316">
      <f>SUM(AF309:AF315)</f>
    </oc>
    <nc r="AF316">
      <f>SUM(AF309:AF315)</f>
    </nc>
  </rcc>
  <rcc rId="573" sId="1">
    <oc r="AG316">
      <f>SUM(AG309:AG315)</f>
    </oc>
    <nc r="AG316">
      <f>SUM(AG309:AG315)</f>
    </nc>
  </rcc>
  <rcc rId="574" sId="1">
    <oc r="AH316">
      <f>SUM(AH309:AH315)</f>
    </oc>
    <nc r="AH316">
      <f>SUM(AH309:AH315)</f>
    </nc>
  </rcc>
  <rcc rId="575" sId="1">
    <oc r="AI316">
      <f>SUM(AI309:AI315)</f>
    </oc>
    <nc r="AI316">
      <f>SUM(AI309:AI315)</f>
    </nc>
  </rcc>
  <rcc rId="576" sId="1">
    <oc r="AJ316">
      <f>SUM(AJ309:AJ315)</f>
    </oc>
    <nc r="AJ316">
      <f>SUM(AJ309:AJ315)</f>
    </nc>
  </rcc>
  <rcc rId="577" sId="1">
    <oc r="AK316">
      <f>SUM(AK309:AK315)</f>
    </oc>
    <nc r="AK316">
      <f>SUM(AK309:AK315)</f>
    </nc>
  </rcc>
  <rcc rId="578" sId="1">
    <oc r="S321">
      <f>SUM(S317:S320)</f>
    </oc>
    <nc r="S321">
      <f>SUM(S317:S320)</f>
    </nc>
  </rcc>
  <rcc rId="579" sId="1">
    <oc r="S323">
      <f>S316+S321+S322</f>
    </oc>
    <nc r="S323">
      <f>S316+S321+S322</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nc r="B252">
      <v>119991</v>
    </nc>
  </rcc>
  <rcc rId="26" sId="1">
    <nc r="B253">
      <v>119992</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 sId="1">
    <oc r="AI231" t="inlineStr">
      <is>
        <t>Omdrapfe 636/09.10.2017</t>
      </is>
    </oc>
    <nc r="AI231" t="inlineStr">
      <is>
        <t>Omdrap 4668/27.04.2018</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1" sId="1" odxf="1" dxf="1">
    <oc r="E296" t="inlineStr">
      <is>
        <t>AP1/1.1</t>
      </is>
    </oc>
    <nc r="E296" t="inlineStr">
      <is>
        <t>AP1/11i /1.1</t>
      </is>
    </nc>
    <odxf>
      <fill>
        <patternFill patternType="none">
          <bgColor indexed="65"/>
        </patternFill>
      </fill>
    </odxf>
    <ndxf>
      <fill>
        <patternFill patternType="solid">
          <bgColor theme="0"/>
        </patternFill>
      </fill>
    </ndxf>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Sheet1!$A$6:$DG$302</formula>
    <oldFormula>Sheet1!$A$6:$DG$306</oldFormula>
  </rdn>
  <rcv guid="{7C1B4D6D-D666-48DD-AB17-E00791B6F0B6}"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 sId="1" numFmtId="19">
    <oc r="L85">
      <v>43724</v>
    </oc>
    <nc r="L85">
      <v>43662</v>
    </nc>
  </rcc>
  <rcv guid="{7C1B4D6D-D666-48DD-AB17-E00791B6F0B6}" action="delete"/>
  <rdn rId="0" localSheetId="1" customView="1" name="Z_7C1B4D6D_D666_48DD_AB17_E00791B6F0B6_.wvu.PrintArea" hidden="1" oldHidden="1">
    <formula>Sheet1!$A$1:$AL$323</formula>
    <oldFormula>Sheet1!$A$1:$AL$323</oldFormula>
  </rdn>
  <rdn rId="0" localSheetId="1" customView="1" name="Z_7C1B4D6D_D666_48DD_AB17_E00791B6F0B6_.wvu.FilterData" hidden="1" oldHidden="1">
    <formula>Sheet1!$A$6:$DG$302</formula>
    <oldFormula>Sheet1!$A$6:$DG$302</oldFormula>
  </rdn>
  <rcv guid="{7C1B4D6D-D666-48DD-AB17-E00791B6F0B6}"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 sId="1" numFmtId="19">
    <oc r="L161">
      <v>43660</v>
    </oc>
    <nc r="L161">
      <v>43658</v>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 sId="1" numFmtId="19">
    <oc r="L72">
      <v>43729</v>
    </oc>
    <nc r="L72">
      <v>43667</v>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 sId="1" numFmtId="19">
    <oc r="K276">
      <v>43188</v>
    </oc>
    <nc r="K276">
      <v>43186</v>
    </nc>
  </rcc>
  <rcc rId="590" sId="1" numFmtId="19">
    <oc r="L276">
      <v>43645</v>
    </oc>
    <nc r="L276">
      <v>43643</v>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1" sId="1" numFmtId="19">
    <oc r="K274">
      <v>43188</v>
    </oc>
    <nc r="K274">
      <v>43186</v>
    </nc>
  </rcc>
  <rcc rId="592" sId="1" numFmtId="19">
    <oc r="L274">
      <v>43675</v>
    </oc>
    <nc r="L274">
      <v>43673</v>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3" sId="1" numFmtId="19">
    <oc r="L282">
      <v>2082019</v>
    </oc>
    <nc r="L282">
      <v>43679</v>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4" sId="1" numFmtId="19">
    <oc r="L286">
      <v>43756</v>
    </oc>
    <nc r="L286">
      <v>43695</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B280">
      <v>111631</v>
    </nc>
  </rcc>
  <rcc rId="28" sId="1">
    <nc r="B281">
      <v>112405</v>
    </nc>
  </rcc>
  <rcc rId="29" sId="1">
    <nc r="B287">
      <v>109967</v>
    </nc>
  </rcc>
  <rcc rId="30" sId="1">
    <nc r="B288">
      <v>112811</v>
    </nc>
  </rcc>
  <rcc rId="31" sId="1">
    <nc r="B293">
      <v>112122</v>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5" sId="1" numFmtId="19">
    <oc r="L290">
      <v>43701</v>
    </oc>
    <nc r="L290">
      <v>43579</v>
    </nc>
  </rcc>
  <rcc rId="596" sId="1" numFmtId="19">
    <oc r="K19">
      <v>43130</v>
    </oc>
    <nc r="K19">
      <v>43145</v>
    </nc>
  </rcc>
  <rcc rId="597" sId="1" numFmtId="19">
    <oc r="L19">
      <v>43495</v>
    </oc>
    <nc r="L19">
      <v>43510</v>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8" sId="1" numFmtId="19">
    <oc r="L20">
      <v>43691</v>
    </oc>
    <nc r="L20">
      <v>43630</v>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9" sId="1" numFmtId="19">
    <oc r="L100">
      <v>43691</v>
    </oc>
    <nc r="L100">
      <v>43630</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0" sId="1" numFmtId="19">
    <oc r="L8">
      <v>43691</v>
    </oc>
    <nc r="L8">
      <v>43630</v>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1" sId="1" numFmtId="19">
    <oc r="L51">
      <v>43691</v>
    </oc>
    <nc r="L51">
      <v>43630</v>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 sId="1" numFmtId="19">
    <oc r="L121">
      <v>43691</v>
    </oc>
    <nc r="L121">
      <v>43510</v>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3" sId="1" numFmtId="19">
    <oc r="L36">
      <v>43691</v>
    </oc>
    <nc r="L36">
      <v>43630</v>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4" sId="1" numFmtId="19">
    <oc r="L126">
      <v>43691</v>
    </oc>
    <nc r="L126">
      <v>43630</v>
    </nc>
  </rcc>
  <rcc rId="605" sId="1" numFmtId="19">
    <oc r="L14">
      <v>43630</v>
    </oc>
    <nc r="L14">
      <v>43510</v>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6" sId="1" numFmtId="19">
    <oc r="K234">
      <v>42668</v>
    </oc>
    <nc r="K234">
      <v>42663</v>
    </nc>
  </rcc>
  <rcc rId="607" sId="1" numFmtId="19">
    <oc r="L234">
      <v>43763</v>
    </oc>
    <nc r="L234">
      <v>43758</v>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8" sId="1">
    <nc r="B298">
      <v>116172</v>
    </nc>
  </rcc>
  <rcc rId="609" sId="1">
    <nc r="C298">
      <v>391</v>
    </nc>
  </rcc>
  <rcc rId="610" sId="1">
    <nc r="D298" t="inlineStr">
      <is>
        <t>CA</t>
      </is>
    </nc>
  </rcc>
  <rcc rId="611" sId="1">
    <nc r="F298" t="inlineStr">
      <is>
        <t>IP8/2017 (MySMIS:
POCA/129/1/1)</t>
      </is>
    </nc>
  </rcc>
  <rcc rId="612" sId="1" odxf="1" dxf="1">
    <nc r="E298" t="inlineStr">
      <is>
        <t>AP1/11i /1.1</t>
      </is>
    </nc>
    <odxf>
      <fill>
        <patternFill patternType="none">
          <bgColor indexed="65"/>
        </patternFill>
      </fill>
    </odxf>
    <ndxf>
      <fill>
        <patternFill patternType="solid">
          <bgColor theme="0"/>
        </patternFill>
      </fill>
    </ndxf>
  </rcc>
  <rcc rId="613" sId="1">
    <nc r="G298" t="inlineStr">
      <is>
        <t>Sistem integrat de management pentru o societate informațională performantă (SIMSIP)</t>
      </is>
    </nc>
  </rcc>
  <rfmt sheetId="1" sqref="H298" start="0" length="0">
    <dxf>
      <font>
        <sz val="11"/>
        <color theme="1"/>
        <name val="Calibri"/>
        <family val="2"/>
        <charset val="238"/>
        <scheme val="minor"/>
      </font>
      <alignment horizontal="general" vertical="bottom" wrapText="0"/>
      <border outline="0">
        <left/>
        <right/>
        <top/>
        <bottom/>
      </border>
    </dxf>
  </rfmt>
  <rfmt sheetId="1" xfDxf="1" sqref="H298" start="0" length="0">
    <dxf>
      <font>
        <b/>
        <name val="Trebuchet MS"/>
        <scheme val="none"/>
      </font>
      <alignment vertical="center"/>
    </dxf>
  </rfmt>
  <rcc rId="614" sId="1" odxf="1" dxf="1">
    <nc r="H298" t="inlineStr">
      <is>
        <t>Ministerul Comunicațiilor și Societații Informaționale</t>
      </is>
    </nc>
    <ndxf>
      <font>
        <b val="0"/>
        <sz val="12"/>
        <color auto="1"/>
        <name val="Trebuchet MS"/>
        <charset val="1"/>
        <scheme val="none"/>
      </font>
      <alignment horizontal="left" wrapText="1"/>
      <border outline="0">
        <left style="thin">
          <color indexed="64"/>
        </left>
        <right style="thin">
          <color indexed="64"/>
        </right>
        <top style="thin">
          <color indexed="64"/>
        </top>
        <bottom style="thin">
          <color indexed="64"/>
        </bottom>
      </border>
    </ndxf>
  </rcc>
  <rcc rId="615" sId="1" odxf="1" dxf="1">
    <nc r="I298" t="inlineStr">
      <is>
        <t>CENTRUL NATIONAL DE RASPUNS LA INCIDENTE DE SECURITATE CIBERNETICA - CERTRO</t>
      </is>
    </nc>
    <ndxf>
      <font>
        <sz val="12"/>
        <color auto="1"/>
        <charset val="1"/>
      </font>
      <fill>
        <patternFill patternType="none">
          <bgColor indexed="65"/>
        </patternFill>
      </fill>
    </ndxf>
  </rcc>
  <rfmt sheetId="1" sqref="J298" start="0" length="0">
    <dxf>
      <font>
        <sz val="12"/>
        <color auto="1"/>
        <charset val="1"/>
      </font>
      <alignment horizontal="justify"/>
    </dxf>
  </rfmt>
  <rfmt sheetId="1" sqref="J298" start="0" length="0">
    <dxf>
      <font>
        <sz val="12"/>
        <color auto="1"/>
      </font>
    </dxf>
  </rfmt>
  <rcc rId="616" sId="1">
    <nc r="J298" t="inlineStr">
      <is>
        <r>
          <rPr>
            <b/>
            <sz val="12"/>
            <rFont val="Calibri"/>
            <family val="2"/>
          </rPr>
          <t xml:space="preserve">Obiectivul general </t>
        </r>
        <r>
          <rPr>
            <sz val="12"/>
            <rFont val="Calibri"/>
            <family val="2"/>
            <charset val="238"/>
          </rPr>
          <t xml:space="preserve">al proiectului este cresterea capacitaþii administrative a MCSI si CERT-RO pentru susþinerea reformelor instituþionale prin implementarea unui sistem unitar de management al calitaþii (care sa aiba la baza instrumentul CAF si standardul ISO 9001:2015) si performanþei (care sa aiba la baza BSC), precum si a unui sistem care sa cuprinda proceduri si mecanisme pentru coordonare si consultare cu factorii interesaþi privind implementarea, monitorizarea si evaluarea politicilor si strategiilor pentru care MCSI este responsabil, precum si sistematizarea fondului activ al legislaþiei cu incidenþa si impact asupra investiþiilor în dezvoltarea reþelelor de acces la NGN.                                                                </t>
        </r>
        <r>
          <rPr>
            <b/>
            <sz val="12"/>
            <rFont val="Calibri"/>
            <family val="2"/>
          </rPr>
          <t>Obiectivele specifice</t>
        </r>
        <r>
          <rPr>
            <sz val="12"/>
            <rFont val="Calibri"/>
            <family val="2"/>
            <charset val="238"/>
          </rPr>
          <t xml:space="preserve"> ale proiectului
1. Îmbunataþirea managementului proceselor si activitaþilor prin implementarea, monitorizarea si evaluarea instrumentului CAF în cadrul celor doua organizaþii.
2. Crearea cadrului intern si a mecanismelor pentru îmbunataþirea continuua a activitaþii, pentru o mai mare înþelegere a
proceselor instituþiilor, definirea clara a responsabilitaþilor si autoritaþilor, utilizarea mai eficienta a resurselor si reducerea costurilor de neconformitate, prin implementarea si monitorizarea standardului ISO 9001:2015 în cadrul celor doua organizaþii.
3. Eficientizare organizaþionala, operaþionala si individuala prin implementarea si monitorizarea managementului performanþei (BSC) în cadrul celor doua organizaþii.
4. Îmbunataþirea procesului de coordonare si consultare cu factorii interesaþi privind implementarea, monitorizarea si
evaluarea politicilor si strategiilor pentru care MCSI este responsabil prin utilizarea unui sistem care sa cuprinda proceduri si mecanisme aferente acestui proces.
5. Cresterea capacitaþii personalului din cadrul MCSI si CERT-RO, care implementeaza sistemul de management al calitaþii si performanþei, în vederea utilizarii si gestionarii eficiente a instrumentelor de management al calitaþii, precum si aplicarea unui sistem de politici bazate pe dovezi în MCSI, inclusiv evaluarea ex ante a impactului, prin sesiuni de instruire, formare si diseminare a bunelor practici.
6. Sistematizarea fondului activ al legislaþiei cu incidenþa si impact asupra investiþiilor operatorilor privaþi în dezvoltarea
reþelelor de acces la internet broadband de noua generaþie (NGN) prin realizarea unei analize a cadrului normativ si crearea unor mecanisme de coordonare si cooperare.</t>
        </r>
      </is>
    </nc>
  </rcc>
  <rcc rId="617" sId="1" numFmtId="19">
    <nc r="K298">
      <v>43230</v>
    </nc>
  </rcc>
  <rcc rId="618" sId="1" numFmtId="19">
    <nc r="L298">
      <v>44022</v>
    </nc>
  </rcc>
  <rcc rId="619" sId="1" odxf="1" dxf="1">
    <nc r="N298" t="inlineStr">
      <is>
        <t>Proiect cu acoperire națională</t>
      </is>
    </nc>
    <odxf>
      <fill>
        <patternFill patternType="solid">
          <bgColor theme="0"/>
        </patternFill>
      </fill>
    </odxf>
    <ndxf>
      <fill>
        <patternFill patternType="none">
          <bgColor indexed="65"/>
        </patternFill>
      </fill>
    </ndxf>
  </rcc>
  <rcc rId="620" sId="1">
    <nc r="O298" t="inlineStr">
      <is>
        <t>BUCUREȘTI</t>
      </is>
    </nc>
  </rcc>
  <rcc rId="621" sId="1">
    <nc r="P298" t="inlineStr">
      <is>
        <t>BUCUREȘTI</t>
      </is>
    </nc>
  </rcc>
  <rcc rId="622" sId="1">
    <nc r="Q298" t="inlineStr">
      <is>
        <t>APC</t>
      </is>
    </nc>
  </rcc>
  <rcc rId="623" sId="1">
    <nc r="R298" t="inlineStr">
      <is>
        <t>119 - Investiții în capacitatea instituțională și în eficiența administrațiilor și a serviciilor publice la nivel național, regional și local, în perspectiva realizării de reforme, a unei mai bune legiferări și a bunei guvernanțe</t>
      </is>
    </nc>
  </rcc>
  <rcc rId="624" sId="1" numFmtId="4">
    <nc r="AF298">
      <v>0</v>
    </nc>
  </rcc>
  <rcc rId="625" sId="1" odxf="1" dxf="1">
    <nc r="AH298" t="inlineStr">
      <is>
        <t>implementare</t>
      </is>
    </nc>
    <odxf>
      <font>
        <sz val="12"/>
        <color auto="1"/>
      </font>
    </odxf>
    <ndxf>
      <font>
        <sz val="12"/>
        <color auto="1"/>
      </font>
    </ndxf>
  </rcc>
  <rcc rId="626" sId="1">
    <nc r="AI298" t="inlineStr">
      <is>
        <t>n.a</t>
      </is>
    </nc>
  </rcc>
  <rcc rId="627" sId="1" numFmtId="4">
    <nc r="T298">
      <v>1270895.064</v>
    </nc>
  </rcc>
  <rm rId="628" sheetId="1" source="T298" destination="U298" sourceSheetId="1">
    <undo index="65535" exp="ref" v="1" dr="U298" r="S298" sId="1"/>
    <rfmt sheetId="1" s="1" sqref="U29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cc rId="629" sId="1" odxf="1" s="1" dxf="1" numFmtId="4">
    <nc r="T298">
      <v>5294082.1409999998</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630" sId="1" numFmtId="4">
    <nc r="W298">
      <v>0</v>
    </nc>
  </rcc>
  <rcc rId="631" sId="1" numFmtId="4">
    <nc r="X298">
      <v>0</v>
    </nc>
  </rcc>
  <rcc rId="632" sId="1" numFmtId="4">
    <nc r="Z298">
      <v>934249.78949999996</v>
    </nc>
  </rcc>
  <rcc rId="633" sId="1" numFmtId="4">
    <nc r="AA298">
      <v>317723.766</v>
    </nc>
  </rcc>
  <rcc rId="634" sId="1" numFmtId="4">
    <nc r="AC298">
      <v>0</v>
    </nc>
  </rcc>
  <rcc rId="635" sId="1">
    <oc r="S298">
      <f>U298+#REF!</f>
    </oc>
    <nc r="S298">
      <f>T298+U298</f>
    </nc>
  </rcc>
  <rcc rId="636" sId="1">
    <oc r="AE299">
      <f>S299+V299+Y299+AB299</f>
    </oc>
    <nc r="AE299">
      <f>S299+V299+Y299+AB299</f>
    </nc>
  </rcc>
  <rcc rId="637" sId="1" numFmtId="4">
    <oc r="AE298">
      <f>S298+V298+Y298+AB298</f>
    </oc>
    <nc r="AE298">
      <f>S298+V298+Y298+AB298</f>
    </nc>
  </rcc>
  <rcv guid="{A5B1481C-EF26-486A-984F-85CDDC2FD94F}" action="delete"/>
  <rdn rId="0" localSheetId="1" customView="1" name="Z_A5B1481C_EF26_486A_984F_85CDDC2FD94F_.wvu.PrintArea" hidden="1" oldHidden="1">
    <formula>Sheet1!$A$1:$AL$323</formula>
    <oldFormula>Sheet1!$A$1:$AL$323</oldFormula>
  </rdn>
  <rdn rId="0" localSheetId="1" customView="1" name="Z_A5B1481C_EF26_486A_984F_85CDDC2FD94F_.wvu.FilterData" hidden="1" oldHidden="1">
    <formula>Sheet1!$A$6:$AL$323</formula>
    <oldFormula>Sheet1!$A$6:$AL$323</oldFormula>
  </rdn>
  <rcv guid="{A5B1481C-EF26-486A-984F-85CDDC2FD94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27"/>
  <sheetViews>
    <sheetView tabSelected="1" zoomScale="50" zoomScaleNormal="50" workbookViewId="0">
      <pane ySplit="6" topLeftCell="A43" activePane="bottomLeft" state="frozen"/>
      <selection pane="bottomLeft" activeCell="H122" sqref="H122"/>
    </sheetView>
  </sheetViews>
  <sheetFormatPr defaultColWidth="9.140625" defaultRowHeight="15" x14ac:dyDescent="0.25"/>
  <cols>
    <col min="1" max="1" width="7.42578125" style="1" customWidth="1"/>
    <col min="2" max="2" width="10.140625" style="81" customWidth="1"/>
    <col min="3" max="3" width="8.140625" style="80" customWidth="1"/>
    <col min="4" max="4" width="7.28515625" style="81" customWidth="1"/>
    <col min="5" max="5" width="14.28515625" style="1" customWidth="1"/>
    <col min="6" max="6" width="12.7109375" style="81" customWidth="1"/>
    <col min="7" max="7" width="52.42578125" style="229" customWidth="1"/>
    <col min="8" max="8" width="36.5703125" style="19" customWidth="1"/>
    <col min="9" max="9" width="40.28515625" style="90" customWidth="1"/>
    <col min="10" max="10" width="109.85546875" style="1" customWidth="1"/>
    <col min="11" max="11" width="31.28515625" style="36" customWidth="1"/>
    <col min="12" max="12" width="31.7109375" style="36" customWidth="1"/>
    <col min="13" max="13" width="43.140625" style="36" customWidth="1"/>
    <col min="14" max="14" width="11.42578125" style="36" customWidth="1"/>
    <col min="15" max="15" width="15" style="36" customWidth="1"/>
    <col min="16" max="16" width="15.42578125" style="36" customWidth="1"/>
    <col min="17" max="17" width="17" style="37" customWidth="1"/>
    <col min="18" max="18" width="46.7109375" style="37" customWidth="1"/>
    <col min="19" max="19" width="21.85546875" style="33" customWidth="1"/>
    <col min="20" max="21" width="21.85546875" style="91" customWidth="1"/>
    <col min="22" max="22" width="15.5703125" style="33" customWidth="1"/>
    <col min="23" max="23" width="17" style="91" customWidth="1"/>
    <col min="24" max="24" width="15" style="91" customWidth="1"/>
    <col min="25" max="25" width="19.42578125" style="33" customWidth="1"/>
    <col min="26" max="26" width="19.42578125" style="91" customWidth="1"/>
    <col min="27" max="27" width="19.85546875" style="91" customWidth="1"/>
    <col min="28" max="28" width="16.140625" style="33" customWidth="1"/>
    <col min="29" max="30" width="13.42578125" style="91" customWidth="1"/>
    <col min="31" max="31" width="18.85546875" style="95" customWidth="1"/>
    <col min="32" max="32" width="16" style="33" customWidth="1"/>
    <col min="33" max="33" width="21.85546875" style="33" customWidth="1"/>
    <col min="34" max="34" width="27.7109375" style="33" bestFit="1" customWidth="1"/>
    <col min="35" max="35" width="25" style="9" customWidth="1"/>
    <col min="36" max="36" width="18.28515625" style="34" bestFit="1" customWidth="1"/>
    <col min="37" max="37" width="22.42578125" style="34" bestFit="1" customWidth="1"/>
    <col min="38" max="38" width="15.140625" style="1" customWidth="1"/>
    <col min="39" max="42" width="9.140625" style="1"/>
    <col min="43" max="43" width="10" style="1" bestFit="1" customWidth="1"/>
    <col min="44" max="16384" width="9.140625" style="1"/>
  </cols>
  <sheetData>
    <row r="1" spans="1:111" ht="47.25" customHeight="1" x14ac:dyDescent="0.25">
      <c r="A1" s="193" t="s">
        <v>0</v>
      </c>
      <c r="B1" s="200" t="s">
        <v>515</v>
      </c>
      <c r="C1" s="197" t="s">
        <v>165</v>
      </c>
      <c r="D1" s="188" t="s">
        <v>166</v>
      </c>
      <c r="E1" s="195" t="s">
        <v>9</v>
      </c>
      <c r="F1" s="188" t="s">
        <v>170</v>
      </c>
      <c r="G1" s="195" t="s">
        <v>1</v>
      </c>
      <c r="H1" s="195" t="s">
        <v>15</v>
      </c>
      <c r="I1" s="190" t="s">
        <v>209</v>
      </c>
      <c r="J1" s="195" t="s">
        <v>17</v>
      </c>
      <c r="K1" s="195" t="s">
        <v>16</v>
      </c>
      <c r="L1" s="195" t="s">
        <v>18</v>
      </c>
      <c r="M1" s="195" t="s">
        <v>19</v>
      </c>
      <c r="N1" s="195" t="s">
        <v>2</v>
      </c>
      <c r="O1" s="195" t="s">
        <v>20</v>
      </c>
      <c r="P1" s="195" t="s">
        <v>3</v>
      </c>
      <c r="Q1" s="195" t="s">
        <v>4</v>
      </c>
      <c r="R1" s="195" t="s">
        <v>21</v>
      </c>
      <c r="S1" s="204" t="s">
        <v>10</v>
      </c>
      <c r="T1" s="205"/>
      <c r="U1" s="205"/>
      <c r="V1" s="205"/>
      <c r="W1" s="205"/>
      <c r="X1" s="205"/>
      <c r="Y1" s="205"/>
      <c r="Z1" s="206"/>
      <c r="AA1" s="206"/>
      <c r="AB1" s="207"/>
      <c r="AC1" s="92"/>
      <c r="AD1" s="92"/>
      <c r="AE1" s="220" t="s">
        <v>164</v>
      </c>
      <c r="AF1" s="31"/>
      <c r="AG1" s="212" t="s">
        <v>5</v>
      </c>
      <c r="AH1" s="217" t="s">
        <v>14</v>
      </c>
      <c r="AI1" s="217" t="s">
        <v>6</v>
      </c>
      <c r="AJ1" s="212" t="s">
        <v>23</v>
      </c>
      <c r="AK1" s="213"/>
      <c r="AL1" s="196" t="s">
        <v>207</v>
      </c>
    </row>
    <row r="2" spans="1:111" ht="15.75" customHeight="1" x14ac:dyDescent="0.25">
      <c r="A2" s="194"/>
      <c r="B2" s="201"/>
      <c r="C2" s="198"/>
      <c r="D2" s="189"/>
      <c r="E2" s="196"/>
      <c r="F2" s="189"/>
      <c r="G2" s="196"/>
      <c r="H2" s="196"/>
      <c r="I2" s="199"/>
      <c r="J2" s="196"/>
      <c r="K2" s="196"/>
      <c r="L2" s="196"/>
      <c r="M2" s="196"/>
      <c r="N2" s="196"/>
      <c r="O2" s="196"/>
      <c r="P2" s="196"/>
      <c r="Q2" s="196"/>
      <c r="R2" s="196"/>
      <c r="S2" s="208" t="s">
        <v>11</v>
      </c>
      <c r="T2" s="209"/>
      <c r="U2" s="209"/>
      <c r="V2" s="209"/>
      <c r="W2" s="210"/>
      <c r="X2" s="211"/>
      <c r="Y2" s="203" t="s">
        <v>13</v>
      </c>
      <c r="Z2" s="73"/>
      <c r="AA2" s="73"/>
      <c r="AB2" s="215" t="s">
        <v>22</v>
      </c>
      <c r="AC2" s="73"/>
      <c r="AD2" s="73"/>
      <c r="AE2" s="221"/>
      <c r="AF2" s="219" t="s">
        <v>7</v>
      </c>
      <c r="AG2" s="214"/>
      <c r="AH2" s="218"/>
      <c r="AI2" s="218"/>
      <c r="AJ2" s="214" t="s">
        <v>8</v>
      </c>
      <c r="AK2" s="214" t="s">
        <v>24</v>
      </c>
      <c r="AL2" s="196"/>
    </row>
    <row r="3" spans="1:111" ht="66" customHeight="1" thickBot="1" x14ac:dyDescent="0.3">
      <c r="A3" s="194"/>
      <c r="B3" s="202"/>
      <c r="C3" s="198"/>
      <c r="D3" s="189"/>
      <c r="E3" s="196"/>
      <c r="F3" s="189"/>
      <c r="G3" s="196"/>
      <c r="H3" s="196"/>
      <c r="I3" s="191"/>
      <c r="J3" s="196"/>
      <c r="K3" s="196"/>
      <c r="L3" s="196"/>
      <c r="M3" s="196"/>
      <c r="N3" s="196"/>
      <c r="O3" s="196"/>
      <c r="P3" s="196"/>
      <c r="Q3" s="196"/>
      <c r="R3" s="196"/>
      <c r="S3" s="66" t="s">
        <v>8</v>
      </c>
      <c r="T3" s="73" t="s">
        <v>191</v>
      </c>
      <c r="U3" s="73" t="s">
        <v>190</v>
      </c>
      <c r="V3" s="64" t="s">
        <v>12</v>
      </c>
      <c r="W3" s="73" t="s">
        <v>191</v>
      </c>
      <c r="X3" s="73" t="s">
        <v>190</v>
      </c>
      <c r="Y3" s="203"/>
      <c r="Z3" s="73" t="s">
        <v>191</v>
      </c>
      <c r="AA3" s="73" t="s">
        <v>190</v>
      </c>
      <c r="AB3" s="216"/>
      <c r="AC3" s="73" t="s">
        <v>191</v>
      </c>
      <c r="AD3" s="73" t="s">
        <v>190</v>
      </c>
      <c r="AE3" s="221"/>
      <c r="AF3" s="219"/>
      <c r="AG3" s="214"/>
      <c r="AH3" s="218"/>
      <c r="AI3" s="218"/>
      <c r="AJ3" s="214"/>
      <c r="AK3" s="214"/>
      <c r="AL3" s="22">
        <v>43238</v>
      </c>
    </row>
    <row r="4" spans="1:111" ht="65.25" customHeight="1" x14ac:dyDescent="0.25">
      <c r="A4" s="186" t="s">
        <v>252</v>
      </c>
      <c r="B4" s="190" t="s">
        <v>516</v>
      </c>
      <c r="C4" s="188" t="s">
        <v>256</v>
      </c>
      <c r="D4" s="188" t="s">
        <v>257</v>
      </c>
      <c r="E4" s="178" t="s">
        <v>253</v>
      </c>
      <c r="F4" s="188" t="s">
        <v>254</v>
      </c>
      <c r="G4" s="178" t="s">
        <v>255</v>
      </c>
      <c r="H4" s="178" t="s">
        <v>258</v>
      </c>
      <c r="I4" s="192" t="s">
        <v>259</v>
      </c>
      <c r="J4" s="178" t="s">
        <v>260</v>
      </c>
      <c r="K4" s="178" t="s">
        <v>261</v>
      </c>
      <c r="L4" s="178" t="s">
        <v>262</v>
      </c>
      <c r="M4" s="178" t="s">
        <v>266</v>
      </c>
      <c r="N4" s="178" t="s">
        <v>263</v>
      </c>
      <c r="O4" s="178" t="s">
        <v>264</v>
      </c>
      <c r="P4" s="178" t="s">
        <v>265</v>
      </c>
      <c r="Q4" s="178" t="s">
        <v>267</v>
      </c>
      <c r="R4" s="178" t="s">
        <v>268</v>
      </c>
      <c r="S4" s="182" t="s">
        <v>269</v>
      </c>
      <c r="T4" s="183"/>
      <c r="U4" s="183"/>
      <c r="V4" s="183"/>
      <c r="W4" s="183"/>
      <c r="X4" s="183"/>
      <c r="Y4" s="183"/>
      <c r="Z4" s="184"/>
      <c r="AA4" s="184"/>
      <c r="AB4" s="185"/>
      <c r="AC4" s="93"/>
      <c r="AD4" s="93"/>
      <c r="AE4" s="180" t="s">
        <v>276</v>
      </c>
      <c r="AF4" s="176" t="s">
        <v>277</v>
      </c>
      <c r="AG4" s="176" t="s">
        <v>278</v>
      </c>
      <c r="AH4" s="172" t="s">
        <v>279</v>
      </c>
      <c r="AI4" s="174" t="s">
        <v>280</v>
      </c>
      <c r="AJ4" s="176" t="s">
        <v>270</v>
      </c>
      <c r="AK4" s="176" t="s">
        <v>281</v>
      </c>
      <c r="AL4" s="20"/>
    </row>
    <row r="5" spans="1:111" s="21" customFormat="1" ht="47.25" x14ac:dyDescent="0.25">
      <c r="A5" s="187"/>
      <c r="B5" s="191"/>
      <c r="C5" s="189"/>
      <c r="D5" s="189"/>
      <c r="E5" s="179"/>
      <c r="F5" s="189"/>
      <c r="G5" s="179"/>
      <c r="H5" s="179"/>
      <c r="I5" s="191"/>
      <c r="J5" s="179"/>
      <c r="K5" s="179"/>
      <c r="L5" s="179"/>
      <c r="M5" s="179"/>
      <c r="N5" s="179"/>
      <c r="O5" s="179"/>
      <c r="P5" s="179"/>
      <c r="Q5" s="179"/>
      <c r="R5" s="179"/>
      <c r="S5" s="66" t="s">
        <v>270</v>
      </c>
      <c r="T5" s="73" t="s">
        <v>272</v>
      </c>
      <c r="U5" s="73" t="s">
        <v>271</v>
      </c>
      <c r="V5" s="64" t="s">
        <v>273</v>
      </c>
      <c r="W5" s="73" t="s">
        <v>272</v>
      </c>
      <c r="X5" s="73" t="s">
        <v>271</v>
      </c>
      <c r="Y5" s="66" t="s">
        <v>274</v>
      </c>
      <c r="Z5" s="73" t="s">
        <v>272</v>
      </c>
      <c r="AA5" s="73" t="s">
        <v>271</v>
      </c>
      <c r="AB5" s="67" t="s">
        <v>275</v>
      </c>
      <c r="AC5" s="73" t="s">
        <v>272</v>
      </c>
      <c r="AD5" s="73" t="s">
        <v>271</v>
      </c>
      <c r="AE5" s="181"/>
      <c r="AF5" s="177"/>
      <c r="AG5" s="177"/>
      <c r="AH5" s="173"/>
      <c r="AI5" s="175"/>
      <c r="AJ5" s="177"/>
      <c r="AK5" s="177"/>
      <c r="AL5" s="23" t="s">
        <v>282</v>
      </c>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1" ht="15.75" x14ac:dyDescent="0.25">
      <c r="A6" s="69">
        <v>0</v>
      </c>
      <c r="B6" s="138"/>
      <c r="C6" s="71">
        <v>1</v>
      </c>
      <c r="D6" s="68" t="s">
        <v>186</v>
      </c>
      <c r="E6" s="70">
        <v>2</v>
      </c>
      <c r="F6" s="68">
        <v>3</v>
      </c>
      <c r="G6" s="170">
        <v>4</v>
      </c>
      <c r="H6" s="170">
        <v>5</v>
      </c>
      <c r="I6" s="171">
        <v>6</v>
      </c>
      <c r="J6" s="70">
        <v>7</v>
      </c>
      <c r="K6" s="70">
        <v>8</v>
      </c>
      <c r="L6" s="70">
        <v>9</v>
      </c>
      <c r="M6" s="70">
        <v>10</v>
      </c>
      <c r="N6" s="70">
        <v>11</v>
      </c>
      <c r="O6" s="70">
        <v>12</v>
      </c>
      <c r="P6" s="70">
        <v>13</v>
      </c>
      <c r="Q6" s="70">
        <v>14</v>
      </c>
      <c r="R6" s="70">
        <v>15</v>
      </c>
      <c r="S6" s="32">
        <v>16</v>
      </c>
      <c r="T6" s="35"/>
      <c r="U6" s="35"/>
      <c r="V6" s="32">
        <v>17</v>
      </c>
      <c r="W6" s="35"/>
      <c r="X6" s="35"/>
      <c r="Y6" s="32">
        <v>18</v>
      </c>
      <c r="Z6" s="73"/>
      <c r="AA6" s="73"/>
      <c r="AB6" s="32">
        <v>19</v>
      </c>
      <c r="AC6" s="35"/>
      <c r="AD6" s="35"/>
      <c r="AE6" s="94" t="s">
        <v>187</v>
      </c>
      <c r="AF6" s="72">
        <v>20</v>
      </c>
      <c r="AG6" s="72">
        <v>21</v>
      </c>
      <c r="AH6" s="72">
        <v>22</v>
      </c>
      <c r="AI6" s="72">
        <v>23</v>
      </c>
      <c r="AJ6" s="72">
        <v>24</v>
      </c>
      <c r="AK6" s="72">
        <v>25</v>
      </c>
      <c r="AL6" s="24"/>
    </row>
    <row r="7" spans="1:111" ht="408.75" customHeight="1" x14ac:dyDescent="0.25">
      <c r="A7" s="11">
        <v>1</v>
      </c>
      <c r="B7" s="139">
        <v>110755</v>
      </c>
      <c r="C7" s="71">
        <v>121</v>
      </c>
      <c r="D7" s="60" t="s">
        <v>184</v>
      </c>
      <c r="E7" s="27" t="s">
        <v>251</v>
      </c>
      <c r="F7" s="82" t="s">
        <v>402</v>
      </c>
      <c r="G7" s="18" t="s">
        <v>315</v>
      </c>
      <c r="H7" s="18" t="s">
        <v>316</v>
      </c>
      <c r="I7" s="77" t="s">
        <v>193</v>
      </c>
      <c r="J7" s="39" t="s">
        <v>517</v>
      </c>
      <c r="K7" s="6">
        <v>43145</v>
      </c>
      <c r="L7" s="6">
        <v>43630</v>
      </c>
      <c r="M7" s="7">
        <f t="shared" ref="M7:M8" si="0">S7/AE7*100</f>
        <v>84.999999517641427</v>
      </c>
      <c r="N7" s="8">
        <v>7</v>
      </c>
      <c r="O7" s="8" t="s">
        <v>327</v>
      </c>
      <c r="P7" s="8" t="s">
        <v>319</v>
      </c>
      <c r="Q7" s="15" t="s">
        <v>233</v>
      </c>
      <c r="R7" s="12" t="s">
        <v>36</v>
      </c>
      <c r="S7" s="96">
        <f t="shared" ref="S7:S8" si="1">T7+U7</f>
        <v>352434.92</v>
      </c>
      <c r="T7" s="97">
        <v>352434.92</v>
      </c>
      <c r="U7" s="98">
        <v>0</v>
      </c>
      <c r="V7" s="99">
        <f t="shared" ref="V7:V8" si="2">W7+X7</f>
        <v>53844.59</v>
      </c>
      <c r="W7" s="97">
        <v>53844.59</v>
      </c>
      <c r="X7" s="100">
        <v>0</v>
      </c>
      <c r="Y7" s="99">
        <f t="shared" ref="Y7" si="3">Z7+AA7</f>
        <v>8349.81</v>
      </c>
      <c r="Z7" s="97">
        <v>8349.81</v>
      </c>
      <c r="AA7" s="100">
        <v>0</v>
      </c>
      <c r="AB7" s="101">
        <f>AC7+AD7</f>
        <v>0</v>
      </c>
      <c r="AC7" s="102"/>
      <c r="AD7" s="102"/>
      <c r="AE7" s="103">
        <f>S7+V7+Y7+AB7</f>
        <v>414629.32</v>
      </c>
      <c r="AF7" s="101">
        <v>0</v>
      </c>
      <c r="AG7" s="101">
        <f t="shared" ref="AG7:AG8" si="4">AE7+AF7</f>
        <v>414629.32</v>
      </c>
      <c r="AH7" s="104" t="s">
        <v>163</v>
      </c>
      <c r="AI7" s="105" t="s">
        <v>193</v>
      </c>
      <c r="AJ7" s="106">
        <v>0</v>
      </c>
      <c r="AK7" s="106">
        <v>0</v>
      </c>
      <c r="AL7" s="10"/>
    </row>
    <row r="8" spans="1:111" ht="141.75" customHeight="1" x14ac:dyDescent="0.25">
      <c r="A8" s="4">
        <v>2</v>
      </c>
      <c r="B8" s="60">
        <v>109854</v>
      </c>
      <c r="C8" s="71">
        <v>116</v>
      </c>
      <c r="D8" s="60" t="s">
        <v>180</v>
      </c>
      <c r="E8" s="41" t="s">
        <v>251</v>
      </c>
      <c r="F8" s="82" t="s">
        <v>402</v>
      </c>
      <c r="G8" s="55" t="s">
        <v>429</v>
      </c>
      <c r="H8" s="18" t="s">
        <v>430</v>
      </c>
      <c r="I8" s="77" t="s">
        <v>430</v>
      </c>
      <c r="J8" s="54" t="s">
        <v>433</v>
      </c>
      <c r="K8" s="6">
        <v>43186</v>
      </c>
      <c r="L8" s="6">
        <v>43551</v>
      </c>
      <c r="M8" s="7">
        <f t="shared" si="0"/>
        <v>85.000000944809514</v>
      </c>
      <c r="N8" s="8">
        <v>7</v>
      </c>
      <c r="O8" s="8" t="s">
        <v>327</v>
      </c>
      <c r="P8" s="8" t="s">
        <v>431</v>
      </c>
      <c r="Q8" s="15" t="s">
        <v>233</v>
      </c>
      <c r="R8" s="8" t="s">
        <v>36</v>
      </c>
      <c r="S8" s="99">
        <f t="shared" si="1"/>
        <v>359860.9</v>
      </c>
      <c r="T8" s="98">
        <v>359860.9</v>
      </c>
      <c r="U8" s="98">
        <v>0</v>
      </c>
      <c r="V8" s="99">
        <f t="shared" si="2"/>
        <v>55037.54</v>
      </c>
      <c r="W8" s="98">
        <v>55037.54</v>
      </c>
      <c r="X8" s="98">
        <v>0</v>
      </c>
      <c r="Y8" s="99">
        <f>Z8+AA8</f>
        <v>8467.32</v>
      </c>
      <c r="Z8" s="98">
        <v>8467.32</v>
      </c>
      <c r="AA8" s="98">
        <v>0</v>
      </c>
      <c r="AB8" s="101">
        <f t="shared" ref="AB8" si="5">AC8+AD8</f>
        <v>0</v>
      </c>
      <c r="AC8" s="98"/>
      <c r="AD8" s="98"/>
      <c r="AE8" s="107">
        <f>S8+V8+Y8+AB8</f>
        <v>423365.76</v>
      </c>
      <c r="AF8" s="96">
        <v>0</v>
      </c>
      <c r="AG8" s="96">
        <f t="shared" si="4"/>
        <v>423365.76</v>
      </c>
      <c r="AH8" s="108" t="s">
        <v>163</v>
      </c>
      <c r="AI8" s="105" t="s">
        <v>422</v>
      </c>
      <c r="AJ8" s="106"/>
      <c r="AK8" s="106"/>
      <c r="AL8" s="10"/>
    </row>
    <row r="9" spans="1:111" ht="204.75" x14ac:dyDescent="0.25">
      <c r="A9" s="11">
        <v>1</v>
      </c>
      <c r="B9" s="139">
        <v>120637</v>
      </c>
      <c r="C9" s="71">
        <v>86</v>
      </c>
      <c r="D9" s="60" t="s">
        <v>183</v>
      </c>
      <c r="E9" s="12" t="s">
        <v>251</v>
      </c>
      <c r="F9" s="82" t="s">
        <v>402</v>
      </c>
      <c r="G9" s="18" t="s">
        <v>334</v>
      </c>
      <c r="H9" s="18" t="s">
        <v>335</v>
      </c>
      <c r="I9" s="86" t="s">
        <v>193</v>
      </c>
      <c r="J9" s="5" t="s">
        <v>336</v>
      </c>
      <c r="K9" s="6">
        <v>43145</v>
      </c>
      <c r="L9" s="6">
        <v>43510</v>
      </c>
      <c r="M9" s="7">
        <f t="shared" ref="M9" si="6">S9/AE9*100</f>
        <v>85.000001183738732</v>
      </c>
      <c r="N9" s="8">
        <v>5</v>
      </c>
      <c r="O9" s="8" t="s">
        <v>337</v>
      </c>
      <c r="P9" s="8" t="s">
        <v>337</v>
      </c>
      <c r="Q9" s="14" t="s">
        <v>233</v>
      </c>
      <c r="R9" s="8" t="s">
        <v>36</v>
      </c>
      <c r="S9" s="96">
        <f t="shared" ref="S9" si="7">T9+U9</f>
        <v>359031.93</v>
      </c>
      <c r="T9" s="97">
        <v>359031.93</v>
      </c>
      <c r="U9" s="98">
        <v>0</v>
      </c>
      <c r="V9" s="96">
        <f t="shared" ref="V9" si="8">W9+X9</f>
        <v>54910.76</v>
      </c>
      <c r="W9" s="98">
        <v>54910.76</v>
      </c>
      <c r="X9" s="98">
        <v>0</v>
      </c>
      <c r="Y9" s="96">
        <f t="shared" ref="Y9" si="9">Z9+AA9</f>
        <v>8447.81</v>
      </c>
      <c r="Z9" s="98">
        <v>8447.81</v>
      </c>
      <c r="AA9" s="98">
        <v>0</v>
      </c>
      <c r="AB9" s="96">
        <f>AC9+AD9</f>
        <v>0</v>
      </c>
      <c r="AC9" s="98"/>
      <c r="AD9" s="98"/>
      <c r="AE9" s="107">
        <f>S9+V9+Y9+AB9</f>
        <v>422390.5</v>
      </c>
      <c r="AF9" s="96">
        <v>0</v>
      </c>
      <c r="AG9" s="96">
        <f t="shared" ref="AG9" si="10">AE9+AF9</f>
        <v>422390.5</v>
      </c>
      <c r="AH9" s="104" t="s">
        <v>163</v>
      </c>
      <c r="AI9" s="105" t="s">
        <v>193</v>
      </c>
      <c r="AJ9" s="106">
        <v>0</v>
      </c>
      <c r="AK9" s="106">
        <v>0</v>
      </c>
      <c r="AL9" s="10"/>
    </row>
    <row r="10" spans="1:111" ht="123" customHeight="1" x14ac:dyDescent="0.25">
      <c r="A10" s="11">
        <v>1</v>
      </c>
      <c r="B10" s="139">
        <v>120652</v>
      </c>
      <c r="C10" s="71">
        <v>91</v>
      </c>
      <c r="D10" s="60" t="s">
        <v>180</v>
      </c>
      <c r="E10" s="12" t="s">
        <v>251</v>
      </c>
      <c r="F10" s="82" t="s">
        <v>402</v>
      </c>
      <c r="G10" s="40" t="s">
        <v>298</v>
      </c>
      <c r="H10" s="40" t="s">
        <v>303</v>
      </c>
      <c r="I10" s="86" t="s">
        <v>193</v>
      </c>
      <c r="J10" s="5" t="s">
        <v>304</v>
      </c>
      <c r="K10" s="6">
        <v>43145</v>
      </c>
      <c r="L10" s="6">
        <v>43510</v>
      </c>
      <c r="M10" s="7">
        <f t="shared" ref="M10" si="11">S10/AE10*100</f>
        <v>84.999998102206973</v>
      </c>
      <c r="N10" s="4">
        <v>3</v>
      </c>
      <c r="O10" s="4" t="s">
        <v>300</v>
      </c>
      <c r="P10" s="4" t="s">
        <v>302</v>
      </c>
      <c r="Q10" s="51" t="s">
        <v>233</v>
      </c>
      <c r="R10" s="4" t="s">
        <v>36</v>
      </c>
      <c r="S10" s="96">
        <f t="shared" ref="S10:S11" si="12">T10+U10</f>
        <v>358310.93</v>
      </c>
      <c r="T10" s="98">
        <v>358310.93</v>
      </c>
      <c r="U10" s="98">
        <v>0</v>
      </c>
      <c r="V10" s="96">
        <f t="shared" ref="V10:V11" si="13">W10+X10</f>
        <v>54800.5</v>
      </c>
      <c r="W10" s="98">
        <v>54800.5</v>
      </c>
      <c r="X10" s="98">
        <v>0</v>
      </c>
      <c r="Y10" s="96">
        <f t="shared" ref="Y10:Y11" si="14">Z10+AA10</f>
        <v>8430.85</v>
      </c>
      <c r="Z10" s="98">
        <v>8430.85</v>
      </c>
      <c r="AA10" s="98">
        <v>0</v>
      </c>
      <c r="AB10" s="96">
        <f>AC10+AD10</f>
        <v>0</v>
      </c>
      <c r="AC10" s="98"/>
      <c r="AD10" s="98"/>
      <c r="AE10" s="107">
        <f>S10+V10+Y10+AB10</f>
        <v>421542.27999999997</v>
      </c>
      <c r="AF10" s="96">
        <v>0</v>
      </c>
      <c r="AG10" s="96">
        <f t="shared" ref="AG10:AG11" si="15">AE10+AF10</f>
        <v>421542.27999999997</v>
      </c>
      <c r="AH10" s="104" t="s">
        <v>163</v>
      </c>
      <c r="AI10" s="105" t="s">
        <v>193</v>
      </c>
      <c r="AJ10" s="106">
        <f>12919.73+21747.25</f>
        <v>34666.979999999996</v>
      </c>
      <c r="AK10" s="112">
        <v>3326.05</v>
      </c>
      <c r="AL10" s="10"/>
    </row>
    <row r="11" spans="1:111" ht="183.75" customHeight="1" x14ac:dyDescent="0.25">
      <c r="A11" s="11">
        <v>2</v>
      </c>
      <c r="B11" s="139">
        <v>120730</v>
      </c>
      <c r="C11" s="71">
        <v>92</v>
      </c>
      <c r="D11" s="60" t="s">
        <v>180</v>
      </c>
      <c r="E11" s="27" t="s">
        <v>251</v>
      </c>
      <c r="F11" s="82" t="s">
        <v>402</v>
      </c>
      <c r="G11" s="18" t="s">
        <v>297</v>
      </c>
      <c r="H11" s="18" t="s">
        <v>296</v>
      </c>
      <c r="I11" s="77" t="s">
        <v>193</v>
      </c>
      <c r="J11" s="39" t="s">
        <v>299</v>
      </c>
      <c r="K11" s="6">
        <v>43145</v>
      </c>
      <c r="L11" s="6">
        <v>43630</v>
      </c>
      <c r="M11" s="7"/>
      <c r="N11" s="8">
        <v>3</v>
      </c>
      <c r="O11" s="8" t="s">
        <v>300</v>
      </c>
      <c r="P11" s="8" t="s">
        <v>302</v>
      </c>
      <c r="Q11" s="15" t="s">
        <v>233</v>
      </c>
      <c r="R11" s="12" t="s">
        <v>36</v>
      </c>
      <c r="S11" s="96">
        <f t="shared" si="12"/>
        <v>359088.29</v>
      </c>
      <c r="T11" s="98">
        <v>359088.29</v>
      </c>
      <c r="U11" s="98">
        <v>0</v>
      </c>
      <c r="V11" s="96">
        <f t="shared" si="13"/>
        <v>54919.39</v>
      </c>
      <c r="W11" s="98">
        <v>54919.39</v>
      </c>
      <c r="X11" s="98">
        <v>0</v>
      </c>
      <c r="Y11" s="96">
        <f t="shared" si="14"/>
        <v>8449.1299999999992</v>
      </c>
      <c r="Z11" s="98">
        <v>8449.1299999999992</v>
      </c>
      <c r="AA11" s="98">
        <v>0</v>
      </c>
      <c r="AB11" s="96">
        <f t="shared" ref="AB11" si="16">AC11+AD11</f>
        <v>0</v>
      </c>
      <c r="AC11" s="98"/>
      <c r="AD11" s="98"/>
      <c r="AE11" s="107">
        <f>S11+V11+Y11+AB11</f>
        <v>422456.81</v>
      </c>
      <c r="AF11" s="96">
        <v>66435.22</v>
      </c>
      <c r="AG11" s="96">
        <f t="shared" si="15"/>
        <v>488892.03</v>
      </c>
      <c r="AH11" s="104" t="s">
        <v>163</v>
      </c>
      <c r="AI11" s="105" t="s">
        <v>193</v>
      </c>
      <c r="AJ11" s="106">
        <v>42245.68</v>
      </c>
      <c r="AK11" s="106">
        <v>0</v>
      </c>
      <c r="AL11" s="10"/>
    </row>
    <row r="12" spans="1:111" ht="204.75" x14ac:dyDescent="0.25">
      <c r="A12" s="11">
        <v>1</v>
      </c>
      <c r="B12" s="139">
        <v>122823</v>
      </c>
      <c r="C12" s="165">
        <v>71</v>
      </c>
      <c r="D12" s="77" t="s">
        <v>181</v>
      </c>
      <c r="E12" s="27" t="s">
        <v>173</v>
      </c>
      <c r="F12" s="82" t="s">
        <v>594</v>
      </c>
      <c r="G12" s="28" t="s">
        <v>599</v>
      </c>
      <c r="H12" s="25" t="s">
        <v>597</v>
      </c>
      <c r="I12" s="77" t="s">
        <v>193</v>
      </c>
      <c r="J12" s="39" t="s">
        <v>598</v>
      </c>
      <c r="K12" s="43">
        <v>43244</v>
      </c>
      <c r="L12" s="43">
        <v>43732</v>
      </c>
      <c r="M12" s="44">
        <f t="shared" ref="M12" si="17">S12/AE12*100</f>
        <v>85.000001791562255</v>
      </c>
      <c r="N12" s="12">
        <v>6</v>
      </c>
      <c r="O12" s="27" t="s">
        <v>595</v>
      </c>
      <c r="P12" s="27" t="s">
        <v>596</v>
      </c>
      <c r="Q12" s="38" t="s">
        <v>233</v>
      </c>
      <c r="R12" s="27" t="s">
        <v>36</v>
      </c>
      <c r="S12" s="101">
        <f t="shared" ref="S12" si="18">T12+U12</f>
        <v>355834.7</v>
      </c>
      <c r="T12" s="98">
        <v>355834.7</v>
      </c>
      <c r="U12" s="102">
        <v>0</v>
      </c>
      <c r="V12" s="113">
        <f t="shared" ref="V12" si="19">W12+X12</f>
        <v>54421.769999999982</v>
      </c>
      <c r="W12" s="97">
        <v>54421.769999999982</v>
      </c>
      <c r="X12" s="114">
        <v>0</v>
      </c>
      <c r="Y12" s="115">
        <f t="shared" ref="Y12" si="20">Z12+AA12</f>
        <v>8372.58</v>
      </c>
      <c r="Z12" s="97">
        <v>8372.58</v>
      </c>
      <c r="AA12" s="116">
        <v>0</v>
      </c>
      <c r="AB12" s="101">
        <v>0</v>
      </c>
      <c r="AC12" s="102"/>
      <c r="AD12" s="102"/>
      <c r="AE12" s="103">
        <f>S12+V12+Y12+AB12</f>
        <v>418629.05</v>
      </c>
      <c r="AF12" s="101">
        <v>0</v>
      </c>
      <c r="AG12" s="101">
        <f t="shared" ref="AG12" si="21">AE12+AF12</f>
        <v>418629.05</v>
      </c>
      <c r="AH12" s="104" t="s">
        <v>163</v>
      </c>
      <c r="AI12" s="117" t="s">
        <v>193</v>
      </c>
      <c r="AJ12" s="106">
        <v>0</v>
      </c>
      <c r="AK12" s="106">
        <v>0</v>
      </c>
      <c r="AL12" s="10"/>
    </row>
    <row r="13" spans="1:111" s="30" customFormat="1" ht="126" x14ac:dyDescent="0.25">
      <c r="A13" s="11">
        <v>1</v>
      </c>
      <c r="B13" s="139">
        <v>120599</v>
      </c>
      <c r="C13" s="71">
        <v>75</v>
      </c>
      <c r="D13" s="77" t="s">
        <v>184</v>
      </c>
      <c r="E13" s="27" t="s">
        <v>251</v>
      </c>
      <c r="F13" s="82" t="s">
        <v>402</v>
      </c>
      <c r="G13" s="28" t="s">
        <v>305</v>
      </c>
      <c r="H13" s="25" t="s">
        <v>306</v>
      </c>
      <c r="I13" s="77" t="s">
        <v>193</v>
      </c>
      <c r="J13" s="45" t="s">
        <v>307</v>
      </c>
      <c r="K13" s="43">
        <v>43145</v>
      </c>
      <c r="L13" s="43">
        <v>43630</v>
      </c>
      <c r="M13" s="44">
        <f t="shared" ref="M13" si="22">S13/AE13*100</f>
        <v>84.999998786570643</v>
      </c>
      <c r="N13" s="12">
        <v>6</v>
      </c>
      <c r="O13" s="27" t="s">
        <v>324</v>
      </c>
      <c r="P13" s="27" t="s">
        <v>308</v>
      </c>
      <c r="Q13" s="38" t="s">
        <v>233</v>
      </c>
      <c r="R13" s="27" t="s">
        <v>36</v>
      </c>
      <c r="S13" s="101">
        <f t="shared" ref="S13" si="23">T13+U13</f>
        <v>350247</v>
      </c>
      <c r="T13" s="98">
        <v>350247</v>
      </c>
      <c r="U13" s="102">
        <v>0</v>
      </c>
      <c r="V13" s="113">
        <f t="shared" ref="V13" si="24">W13+X13</f>
        <v>53567.19</v>
      </c>
      <c r="W13" s="97">
        <v>53567.19</v>
      </c>
      <c r="X13" s="114">
        <v>0</v>
      </c>
      <c r="Y13" s="115">
        <f t="shared" ref="Y13" si="25">Z13+AA13</f>
        <v>8241.11</v>
      </c>
      <c r="Z13" s="97">
        <v>8241.11</v>
      </c>
      <c r="AA13" s="116">
        <v>0</v>
      </c>
      <c r="AB13" s="101">
        <v>0</v>
      </c>
      <c r="AC13" s="102"/>
      <c r="AD13" s="102"/>
      <c r="AE13" s="103">
        <f>S13+V13+Y13+AB13</f>
        <v>412055.3</v>
      </c>
      <c r="AF13" s="101">
        <v>0</v>
      </c>
      <c r="AG13" s="101">
        <f t="shared" ref="AG13" si="26">AE13+AF13</f>
        <v>412055.3</v>
      </c>
      <c r="AH13" s="104" t="s">
        <v>163</v>
      </c>
      <c r="AI13" s="117" t="s">
        <v>193</v>
      </c>
      <c r="AJ13" s="106">
        <v>0</v>
      </c>
      <c r="AK13" s="106">
        <v>0</v>
      </c>
      <c r="AL13" s="29"/>
    </row>
    <row r="14" spans="1:111" ht="77.25" customHeight="1" x14ac:dyDescent="0.25">
      <c r="A14" s="4">
        <v>1</v>
      </c>
      <c r="B14" s="60">
        <v>120555</v>
      </c>
      <c r="C14" s="71">
        <v>93</v>
      </c>
      <c r="D14" s="60" t="s">
        <v>183</v>
      </c>
      <c r="E14" s="41" t="s">
        <v>251</v>
      </c>
      <c r="F14" s="82" t="s">
        <v>402</v>
      </c>
      <c r="G14" s="230" t="s">
        <v>487</v>
      </c>
      <c r="H14" s="58" t="s">
        <v>486</v>
      </c>
      <c r="I14" s="222" t="s">
        <v>488</v>
      </c>
      <c r="J14" s="39" t="s">
        <v>489</v>
      </c>
      <c r="K14" s="6">
        <v>43208</v>
      </c>
      <c r="L14" s="6">
        <v>43695</v>
      </c>
      <c r="M14" s="7">
        <f t="shared" ref="M14" si="27">S14/AE14*100</f>
        <v>84.163174801247621</v>
      </c>
      <c r="N14" s="8">
        <v>2</v>
      </c>
      <c r="O14" s="8" t="s">
        <v>514</v>
      </c>
      <c r="P14" s="8" t="s">
        <v>490</v>
      </c>
      <c r="Q14" s="15" t="s">
        <v>233</v>
      </c>
      <c r="R14" s="4" t="s">
        <v>36</v>
      </c>
      <c r="S14" s="99">
        <f t="shared" ref="S14" si="28">T14+U14</f>
        <v>356789.37</v>
      </c>
      <c r="T14" s="98">
        <v>356789.37</v>
      </c>
      <c r="U14" s="98">
        <v>0</v>
      </c>
      <c r="V14" s="99">
        <f t="shared" ref="V14" si="29">W14+X14</f>
        <v>58657.86</v>
      </c>
      <c r="W14" s="98">
        <v>58657.86</v>
      </c>
      <c r="X14" s="98">
        <v>0</v>
      </c>
      <c r="Y14" s="99">
        <f t="shared" ref="Y14" si="30">Z14+AA14</f>
        <v>8478.52</v>
      </c>
      <c r="Z14" s="98">
        <v>8478.52</v>
      </c>
      <c r="AA14" s="98">
        <v>0</v>
      </c>
      <c r="AB14" s="96">
        <f t="shared" ref="AB14" si="31">AC14+AD14</f>
        <v>0</v>
      </c>
      <c r="AC14" s="98"/>
      <c r="AD14" s="98"/>
      <c r="AE14" s="107">
        <f t="shared" ref="AE14" si="32">S14+V14+Y14+AB14</f>
        <v>423925.75</v>
      </c>
      <c r="AF14" s="96">
        <v>0</v>
      </c>
      <c r="AG14" s="96">
        <f t="shared" ref="AG14" si="33">AE14+AF14</f>
        <v>423925.75</v>
      </c>
      <c r="AH14" s="104" t="s">
        <v>163</v>
      </c>
      <c r="AI14" s="105" t="s">
        <v>193</v>
      </c>
      <c r="AJ14" s="106">
        <v>0</v>
      </c>
      <c r="AK14" s="106">
        <v>0</v>
      </c>
      <c r="AL14" s="10"/>
    </row>
    <row r="15" spans="1:111" ht="256.5" customHeight="1" x14ac:dyDescent="0.25">
      <c r="A15" s="11">
        <v>1</v>
      </c>
      <c r="B15" s="139">
        <v>111300</v>
      </c>
      <c r="C15" s="71">
        <v>123</v>
      </c>
      <c r="D15" s="60" t="s">
        <v>184</v>
      </c>
      <c r="E15" s="27" t="s">
        <v>251</v>
      </c>
      <c r="F15" s="82" t="s">
        <v>402</v>
      </c>
      <c r="G15" s="18" t="s">
        <v>329</v>
      </c>
      <c r="H15" s="18" t="s">
        <v>330</v>
      </c>
      <c r="I15" s="77" t="s">
        <v>193</v>
      </c>
      <c r="J15" s="50" t="s">
        <v>331</v>
      </c>
      <c r="K15" s="6">
        <v>43145</v>
      </c>
      <c r="L15" s="6">
        <v>43630</v>
      </c>
      <c r="M15" s="7">
        <v>84.999999881712782</v>
      </c>
      <c r="N15" s="8">
        <v>7</v>
      </c>
      <c r="O15" s="8" t="s">
        <v>332</v>
      </c>
      <c r="P15" s="8" t="s">
        <v>333</v>
      </c>
      <c r="Q15" s="15" t="s">
        <v>233</v>
      </c>
      <c r="R15" s="12" t="s">
        <v>36</v>
      </c>
      <c r="S15" s="99">
        <f>T15+U15</f>
        <v>359294.94</v>
      </c>
      <c r="T15" s="97">
        <v>359294.94</v>
      </c>
      <c r="U15" s="100">
        <v>0</v>
      </c>
      <c r="V15" s="99">
        <f t="shared" ref="V15:V29" si="34">W15+X15</f>
        <v>54950.99</v>
      </c>
      <c r="W15" s="97">
        <v>54950.99</v>
      </c>
      <c r="X15" s="100">
        <v>0</v>
      </c>
      <c r="Y15" s="99">
        <v>8454</v>
      </c>
      <c r="Z15" s="98">
        <v>8454</v>
      </c>
      <c r="AA15" s="98">
        <v>0</v>
      </c>
      <c r="AB15" s="96">
        <f t="shared" ref="AB15:AB29" si="35">AC15+AD15</f>
        <v>0</v>
      </c>
      <c r="AC15" s="98"/>
      <c r="AD15" s="98"/>
      <c r="AE15" s="107">
        <v>422699.93</v>
      </c>
      <c r="AF15" s="96">
        <v>0</v>
      </c>
      <c r="AG15" s="96">
        <f>AE15+AF15</f>
        <v>422699.93</v>
      </c>
      <c r="AH15" s="104" t="s">
        <v>163</v>
      </c>
      <c r="AI15" s="105" t="s">
        <v>193</v>
      </c>
      <c r="AJ15" s="106">
        <v>38391.78</v>
      </c>
      <c r="AK15" s="106">
        <v>0</v>
      </c>
      <c r="AL15" s="10"/>
    </row>
    <row r="16" spans="1:111" ht="178.5" customHeight="1" x14ac:dyDescent="0.25">
      <c r="A16" s="11">
        <v>2</v>
      </c>
      <c r="B16" s="139">
        <v>110505</v>
      </c>
      <c r="C16" s="71">
        <v>125</v>
      </c>
      <c r="D16" s="60" t="s">
        <v>180</v>
      </c>
      <c r="E16" s="41" t="s">
        <v>251</v>
      </c>
      <c r="F16" s="82" t="s">
        <v>402</v>
      </c>
      <c r="G16" s="18" t="s">
        <v>379</v>
      </c>
      <c r="H16" s="18" t="s">
        <v>380</v>
      </c>
      <c r="I16" s="86" t="s">
        <v>193</v>
      </c>
      <c r="J16" s="39" t="s">
        <v>383</v>
      </c>
      <c r="K16" s="6">
        <v>43173</v>
      </c>
      <c r="L16" s="6">
        <v>43660</v>
      </c>
      <c r="M16" s="7">
        <v>84.99999981945335</v>
      </c>
      <c r="N16" s="8">
        <v>7</v>
      </c>
      <c r="O16" s="8" t="s">
        <v>332</v>
      </c>
      <c r="P16" s="8" t="s">
        <v>381</v>
      </c>
      <c r="Q16" s="15" t="s">
        <v>233</v>
      </c>
      <c r="R16" s="8" t="s">
        <v>36</v>
      </c>
      <c r="S16" s="99">
        <f>T16+U16</f>
        <v>470792.44</v>
      </c>
      <c r="T16" s="98">
        <v>470792.44</v>
      </c>
      <c r="U16" s="98">
        <v>0</v>
      </c>
      <c r="V16" s="99">
        <f t="shared" si="34"/>
        <v>72003.55</v>
      </c>
      <c r="W16" s="98">
        <v>72003.55</v>
      </c>
      <c r="X16" s="98">
        <v>0</v>
      </c>
      <c r="Y16" s="99">
        <f>Z16+AA16</f>
        <v>11077.47</v>
      </c>
      <c r="Z16" s="98">
        <v>11077.47</v>
      </c>
      <c r="AA16" s="98">
        <v>0</v>
      </c>
      <c r="AB16" s="96">
        <f t="shared" si="35"/>
        <v>0</v>
      </c>
      <c r="AC16" s="98"/>
      <c r="AD16" s="98"/>
      <c r="AE16" s="107">
        <f>S16+V16+Y16+AB16</f>
        <v>553873.46</v>
      </c>
      <c r="AF16" s="96">
        <v>0</v>
      </c>
      <c r="AG16" s="96">
        <f t="shared" ref="AG16:AG29" si="36">AE16+AF16</f>
        <v>553873.46</v>
      </c>
      <c r="AH16" s="104" t="s">
        <v>163</v>
      </c>
      <c r="AI16" s="105" t="s">
        <v>193</v>
      </c>
      <c r="AJ16" s="106">
        <v>0</v>
      </c>
      <c r="AK16" s="106">
        <v>0</v>
      </c>
      <c r="AL16" s="10"/>
    </row>
    <row r="17" spans="1:38" ht="141.75" customHeight="1" x14ac:dyDescent="0.25">
      <c r="A17" s="11">
        <v>1</v>
      </c>
      <c r="B17" s="139">
        <v>120503</v>
      </c>
      <c r="C17" s="71">
        <v>80</v>
      </c>
      <c r="D17" s="60" t="s">
        <v>184</v>
      </c>
      <c r="E17" s="41" t="s">
        <v>251</v>
      </c>
      <c r="F17" s="82" t="s">
        <v>401</v>
      </c>
      <c r="G17" s="231" t="s">
        <v>376</v>
      </c>
      <c r="H17" s="18" t="s">
        <v>375</v>
      </c>
      <c r="I17" s="77" t="s">
        <v>193</v>
      </c>
      <c r="J17" s="39" t="s">
        <v>382</v>
      </c>
      <c r="K17" s="6">
        <v>43173</v>
      </c>
      <c r="L17" s="6">
        <v>43599</v>
      </c>
      <c r="M17" s="7">
        <f t="shared" ref="M17" si="37">S17/AE17*100</f>
        <v>79.999997969650394</v>
      </c>
      <c r="N17" s="8">
        <v>8</v>
      </c>
      <c r="O17" s="8" t="s">
        <v>377</v>
      </c>
      <c r="P17" s="8" t="s">
        <v>161</v>
      </c>
      <c r="Q17" s="15" t="s">
        <v>233</v>
      </c>
      <c r="R17" s="8" t="s">
        <v>36</v>
      </c>
      <c r="S17" s="99">
        <f t="shared" ref="S17:S18" si="38">T17+U17</f>
        <v>315216.64000000001</v>
      </c>
      <c r="T17" s="98">
        <v>0</v>
      </c>
      <c r="U17" s="98">
        <v>315216.64000000001</v>
      </c>
      <c r="V17" s="99">
        <f t="shared" si="34"/>
        <v>70923.75</v>
      </c>
      <c r="W17" s="98">
        <v>0</v>
      </c>
      <c r="X17" s="98">
        <v>70923.75</v>
      </c>
      <c r="Y17" s="99">
        <f t="shared" ref="Y17:Y18" si="39">Z17+AA17</f>
        <v>7880.42</v>
      </c>
      <c r="Z17" s="98">
        <v>0</v>
      </c>
      <c r="AA17" s="98">
        <v>7880.42</v>
      </c>
      <c r="AB17" s="96">
        <f t="shared" si="35"/>
        <v>0</v>
      </c>
      <c r="AC17" s="98"/>
      <c r="AD17" s="98"/>
      <c r="AE17" s="107">
        <f>S17+V17+Y17+AB17</f>
        <v>394020.81</v>
      </c>
      <c r="AF17" s="96">
        <v>0</v>
      </c>
      <c r="AG17" s="96">
        <f t="shared" si="36"/>
        <v>394020.81</v>
      </c>
      <c r="AH17" s="104" t="s">
        <v>163</v>
      </c>
      <c r="AI17" s="105" t="s">
        <v>193</v>
      </c>
      <c r="AJ17" s="106">
        <v>0</v>
      </c>
      <c r="AK17" s="106">
        <v>0</v>
      </c>
      <c r="AL17" s="10"/>
    </row>
    <row r="18" spans="1:38" ht="255" x14ac:dyDescent="0.25">
      <c r="A18" s="69">
        <v>2</v>
      </c>
      <c r="B18" s="138">
        <v>120710</v>
      </c>
      <c r="C18" s="71">
        <v>103</v>
      </c>
      <c r="D18" s="68" t="s">
        <v>184</v>
      </c>
      <c r="E18" s="4" t="s">
        <v>251</v>
      </c>
      <c r="F18" s="146" t="s">
        <v>401</v>
      </c>
      <c r="G18" s="232" t="s">
        <v>536</v>
      </c>
      <c r="H18" s="18" t="s">
        <v>537</v>
      </c>
      <c r="I18" s="85" t="s">
        <v>193</v>
      </c>
      <c r="J18" s="9" t="s">
        <v>538</v>
      </c>
      <c r="K18" s="147">
        <v>43227</v>
      </c>
      <c r="L18" s="147">
        <v>43715</v>
      </c>
      <c r="M18" s="7">
        <f>S18/AE18*100</f>
        <v>79.999999056893557</v>
      </c>
      <c r="N18" s="8">
        <v>8</v>
      </c>
      <c r="O18" s="8" t="s">
        <v>377</v>
      </c>
      <c r="P18" s="8" t="s">
        <v>161</v>
      </c>
      <c r="Q18" s="8" t="s">
        <v>233</v>
      </c>
      <c r="R18" s="8" t="s">
        <v>36</v>
      </c>
      <c r="S18" s="99">
        <f t="shared" si="38"/>
        <v>339304.22</v>
      </c>
      <c r="T18" s="150">
        <v>0</v>
      </c>
      <c r="U18" s="151">
        <v>339304.22</v>
      </c>
      <c r="V18" s="149">
        <f t="shared" si="34"/>
        <v>76343.45</v>
      </c>
      <c r="W18" s="150">
        <v>0</v>
      </c>
      <c r="X18" s="151">
        <v>76343.45</v>
      </c>
      <c r="Y18" s="149">
        <f t="shared" si="39"/>
        <v>8482.61</v>
      </c>
      <c r="Z18" s="152">
        <v>0</v>
      </c>
      <c r="AA18" s="153">
        <v>8482.61</v>
      </c>
      <c r="AB18" s="96">
        <f t="shared" si="35"/>
        <v>0</v>
      </c>
      <c r="AC18" s="110"/>
      <c r="AD18" s="110"/>
      <c r="AE18" s="107">
        <f t="shared" ref="AE18" si="40">S18+V18+Y18+AB18</f>
        <v>424130.27999999997</v>
      </c>
      <c r="AF18" s="111"/>
      <c r="AG18" s="96">
        <f t="shared" si="36"/>
        <v>424130.27999999997</v>
      </c>
      <c r="AH18" s="108" t="s">
        <v>163</v>
      </c>
      <c r="AI18" s="148" t="s">
        <v>193</v>
      </c>
      <c r="AJ18" s="106">
        <v>0</v>
      </c>
      <c r="AK18" s="106">
        <v>0</v>
      </c>
      <c r="AL18" s="10"/>
    </row>
    <row r="19" spans="1:38" ht="141.75" customHeight="1" x14ac:dyDescent="0.25">
      <c r="A19" s="74">
        <v>1</v>
      </c>
      <c r="B19" s="138">
        <v>120791</v>
      </c>
      <c r="C19" s="71">
        <v>88</v>
      </c>
      <c r="D19" s="60" t="s">
        <v>184</v>
      </c>
      <c r="E19" s="41" t="s">
        <v>251</v>
      </c>
      <c r="F19" s="82" t="s">
        <v>402</v>
      </c>
      <c r="G19" s="233" t="s">
        <v>408</v>
      </c>
      <c r="H19" s="18" t="s">
        <v>409</v>
      </c>
      <c r="I19" s="223" t="s">
        <v>410</v>
      </c>
      <c r="J19" s="53" t="s">
        <v>411</v>
      </c>
      <c r="K19" s="6">
        <v>43180</v>
      </c>
      <c r="L19" s="6">
        <v>43667</v>
      </c>
      <c r="M19" s="7">
        <f t="shared" ref="M19" si="41">S19/AE19*100</f>
        <v>84.174275146898083</v>
      </c>
      <c r="N19" s="8">
        <v>5</v>
      </c>
      <c r="O19" s="8" t="s">
        <v>412</v>
      </c>
      <c r="P19" s="8" t="s">
        <v>413</v>
      </c>
      <c r="Q19" s="15" t="s">
        <v>233</v>
      </c>
      <c r="R19" s="8" t="s">
        <v>36</v>
      </c>
      <c r="S19" s="99">
        <f t="shared" ref="S19" si="42">T19+U19</f>
        <v>316573.06</v>
      </c>
      <c r="T19" s="98">
        <v>316573.06</v>
      </c>
      <c r="U19" s="98">
        <v>0</v>
      </c>
      <c r="V19" s="99">
        <f t="shared" si="34"/>
        <v>51997.5</v>
      </c>
      <c r="W19" s="98">
        <v>51997.5</v>
      </c>
      <c r="X19" s="98">
        <v>0</v>
      </c>
      <c r="Y19" s="99">
        <f>Z19+AA19</f>
        <v>7521.85</v>
      </c>
      <c r="Z19" s="98">
        <v>7521.85</v>
      </c>
      <c r="AA19" s="98">
        <v>0</v>
      </c>
      <c r="AB19" s="96">
        <f t="shared" si="35"/>
        <v>0</v>
      </c>
      <c r="AC19" s="98"/>
      <c r="AD19" s="98"/>
      <c r="AE19" s="107">
        <f>S19+V19+Y19+AB19</f>
        <v>376092.41</v>
      </c>
      <c r="AF19" s="96">
        <v>0</v>
      </c>
      <c r="AG19" s="96">
        <f t="shared" si="36"/>
        <v>376092.41</v>
      </c>
      <c r="AH19" s="108" t="s">
        <v>163</v>
      </c>
      <c r="AI19" s="105" t="s">
        <v>193</v>
      </c>
      <c r="AJ19" s="106">
        <v>0</v>
      </c>
      <c r="AK19" s="106">
        <v>0</v>
      </c>
      <c r="AL19" s="10"/>
    </row>
    <row r="20" spans="1:38" ht="236.25" x14ac:dyDescent="0.25">
      <c r="A20" s="11">
        <v>1</v>
      </c>
      <c r="B20" s="139">
        <v>120583</v>
      </c>
      <c r="C20" s="71">
        <v>77</v>
      </c>
      <c r="D20" s="60" t="s">
        <v>181</v>
      </c>
      <c r="E20" s="12" t="s">
        <v>251</v>
      </c>
      <c r="F20" s="82" t="s">
        <v>402</v>
      </c>
      <c r="G20" s="18" t="s">
        <v>235</v>
      </c>
      <c r="H20" s="18" t="s">
        <v>238</v>
      </c>
      <c r="I20" s="86" t="s">
        <v>193</v>
      </c>
      <c r="J20" s="5" t="s">
        <v>241</v>
      </c>
      <c r="K20" s="6">
        <v>43126</v>
      </c>
      <c r="L20" s="6" t="s">
        <v>249</v>
      </c>
      <c r="M20" s="7">
        <v>84.999999763641128</v>
      </c>
      <c r="N20" s="8">
        <v>6</v>
      </c>
      <c r="O20" s="8" t="s">
        <v>243</v>
      </c>
      <c r="P20" s="8" t="s">
        <v>244</v>
      </c>
      <c r="Q20" s="14" t="s">
        <v>233</v>
      </c>
      <c r="R20" s="8" t="s">
        <v>36</v>
      </c>
      <c r="S20" s="99">
        <f t="shared" ref="S20:S22" si="43">T20+U20</f>
        <v>359622.64</v>
      </c>
      <c r="T20" s="98">
        <v>359622.64</v>
      </c>
      <c r="U20" s="98">
        <v>0</v>
      </c>
      <c r="V20" s="99">
        <f t="shared" si="34"/>
        <v>55001.11</v>
      </c>
      <c r="W20" s="98">
        <v>55001.11</v>
      </c>
      <c r="X20" s="98">
        <v>0</v>
      </c>
      <c r="Y20" s="99">
        <f t="shared" ref="Y20" si="44">Z20+AA20</f>
        <v>8461.7099999999991</v>
      </c>
      <c r="Z20" s="98">
        <v>8461.7099999999991</v>
      </c>
      <c r="AA20" s="98">
        <v>0</v>
      </c>
      <c r="AB20" s="96">
        <f t="shared" si="35"/>
        <v>0</v>
      </c>
      <c r="AC20" s="98"/>
      <c r="AD20" s="98"/>
      <c r="AE20" s="107">
        <f>S20+V20+Y20+AB20</f>
        <v>423085.46</v>
      </c>
      <c r="AF20" s="96">
        <v>0</v>
      </c>
      <c r="AG20" s="96">
        <f t="shared" si="36"/>
        <v>423085.46</v>
      </c>
      <c r="AH20" s="108" t="s">
        <v>163</v>
      </c>
      <c r="AI20" s="105" t="s">
        <v>193</v>
      </c>
      <c r="AJ20" s="106">
        <v>0</v>
      </c>
      <c r="AK20" s="112">
        <v>0</v>
      </c>
      <c r="AL20" s="10"/>
    </row>
    <row r="21" spans="1:38" ht="141.75" x14ac:dyDescent="0.25">
      <c r="A21" s="11">
        <v>2</v>
      </c>
      <c r="B21" s="139">
        <v>110080</v>
      </c>
      <c r="C21" s="71">
        <v>118</v>
      </c>
      <c r="D21" s="60" t="s">
        <v>180</v>
      </c>
      <c r="E21" s="41" t="s">
        <v>251</v>
      </c>
      <c r="F21" s="82" t="s">
        <v>402</v>
      </c>
      <c r="G21" s="18" t="s">
        <v>370</v>
      </c>
      <c r="H21" s="18" t="s">
        <v>371</v>
      </c>
      <c r="I21" s="77" t="s">
        <v>193</v>
      </c>
      <c r="J21" s="39" t="s">
        <v>372</v>
      </c>
      <c r="K21" s="6">
        <v>43171</v>
      </c>
      <c r="L21" s="6">
        <v>43658</v>
      </c>
      <c r="M21" s="7">
        <v>84.9999996799977</v>
      </c>
      <c r="N21" s="8">
        <v>6</v>
      </c>
      <c r="O21" s="8" t="s">
        <v>243</v>
      </c>
      <c r="P21" s="8" t="s">
        <v>373</v>
      </c>
      <c r="Q21" s="15" t="s">
        <v>233</v>
      </c>
      <c r="R21" s="8" t="s">
        <v>36</v>
      </c>
      <c r="S21" s="99">
        <f t="shared" si="43"/>
        <v>531246.18999999994</v>
      </c>
      <c r="T21" s="98">
        <v>531246.18999999994</v>
      </c>
      <c r="U21" s="98">
        <v>0</v>
      </c>
      <c r="V21" s="99">
        <f t="shared" si="34"/>
        <v>81249.41</v>
      </c>
      <c r="W21" s="98">
        <v>81249.41</v>
      </c>
      <c r="X21" s="98">
        <v>0</v>
      </c>
      <c r="Y21" s="99">
        <v>12499.92</v>
      </c>
      <c r="Z21" s="98">
        <v>12499.92</v>
      </c>
      <c r="AA21" s="98">
        <v>0</v>
      </c>
      <c r="AB21" s="96">
        <f t="shared" si="35"/>
        <v>0</v>
      </c>
      <c r="AC21" s="98"/>
      <c r="AD21" s="98"/>
      <c r="AE21" s="107">
        <f t="shared" ref="AE21:AE22" si="45">S21+V21+Y21+AB21</f>
        <v>624995.52</v>
      </c>
      <c r="AF21" s="96">
        <v>0</v>
      </c>
      <c r="AG21" s="96">
        <f t="shared" si="36"/>
        <v>624995.52</v>
      </c>
      <c r="AH21" s="104" t="s">
        <v>163</v>
      </c>
      <c r="AI21" s="105" t="s">
        <v>193</v>
      </c>
      <c r="AJ21" s="106">
        <v>0</v>
      </c>
      <c r="AK21" s="106">
        <v>0</v>
      </c>
      <c r="AL21" s="10"/>
    </row>
    <row r="22" spans="1:38" s="3" customFormat="1" ht="249" customHeight="1" x14ac:dyDescent="0.25">
      <c r="A22" s="11">
        <v>3</v>
      </c>
      <c r="B22" s="139">
        <v>120588</v>
      </c>
      <c r="C22" s="71">
        <v>104</v>
      </c>
      <c r="D22" s="60" t="s">
        <v>181</v>
      </c>
      <c r="E22" s="41" t="s">
        <v>251</v>
      </c>
      <c r="F22" s="82" t="s">
        <v>402</v>
      </c>
      <c r="G22" s="59" t="s">
        <v>465</v>
      </c>
      <c r="H22" s="57" t="s">
        <v>464</v>
      </c>
      <c r="I22" s="86" t="s">
        <v>193</v>
      </c>
      <c r="J22" s="39" t="s">
        <v>466</v>
      </c>
      <c r="K22" s="6">
        <v>43201</v>
      </c>
      <c r="L22" s="6">
        <v>43566</v>
      </c>
      <c r="M22" s="7">
        <v>85.000000000000014</v>
      </c>
      <c r="N22" s="4">
        <v>1</v>
      </c>
      <c r="O22" s="4" t="s">
        <v>243</v>
      </c>
      <c r="P22" s="4" t="s">
        <v>373</v>
      </c>
      <c r="Q22" s="51" t="s">
        <v>233</v>
      </c>
      <c r="R22" s="8" t="s">
        <v>36</v>
      </c>
      <c r="S22" s="99">
        <f t="shared" si="43"/>
        <v>354701.26</v>
      </c>
      <c r="T22" s="98">
        <v>354701.26</v>
      </c>
      <c r="U22" s="98">
        <v>0</v>
      </c>
      <c r="V22" s="99">
        <f t="shared" si="34"/>
        <v>54248.43</v>
      </c>
      <c r="W22" s="98">
        <v>54248.43</v>
      </c>
      <c r="X22" s="98">
        <v>0</v>
      </c>
      <c r="Y22" s="99">
        <f>Z22+AA22</f>
        <v>8345.91</v>
      </c>
      <c r="Z22" s="98">
        <v>8345.91</v>
      </c>
      <c r="AA22" s="98">
        <v>0</v>
      </c>
      <c r="AB22" s="96">
        <f t="shared" si="35"/>
        <v>0</v>
      </c>
      <c r="AC22" s="98"/>
      <c r="AD22" s="98"/>
      <c r="AE22" s="107">
        <f t="shared" si="45"/>
        <v>417295.6</v>
      </c>
      <c r="AF22" s="96">
        <v>0</v>
      </c>
      <c r="AG22" s="96">
        <f t="shared" si="36"/>
        <v>417295.6</v>
      </c>
      <c r="AH22" s="104" t="s">
        <v>163</v>
      </c>
      <c r="AI22" s="105" t="s">
        <v>193</v>
      </c>
      <c r="AJ22" s="106">
        <v>0</v>
      </c>
      <c r="AK22" s="106">
        <v>0</v>
      </c>
      <c r="AL22" s="52"/>
    </row>
    <row r="23" spans="1:38" ht="141.75" customHeight="1" x14ac:dyDescent="0.25">
      <c r="A23" s="4">
        <v>76</v>
      </c>
      <c r="B23" s="60">
        <v>120642</v>
      </c>
      <c r="C23" s="71">
        <v>84</v>
      </c>
      <c r="D23" s="60" t="s">
        <v>183</v>
      </c>
      <c r="E23" s="41" t="s">
        <v>251</v>
      </c>
      <c r="F23" s="82" t="s">
        <v>402</v>
      </c>
      <c r="G23" s="233" t="s">
        <v>403</v>
      </c>
      <c r="H23" s="18" t="s">
        <v>404</v>
      </c>
      <c r="I23" s="86" t="s">
        <v>193</v>
      </c>
      <c r="J23" s="53" t="s">
        <v>405</v>
      </c>
      <c r="K23" s="6">
        <v>43175</v>
      </c>
      <c r="L23" s="6">
        <v>43662</v>
      </c>
      <c r="M23" s="7">
        <v>84.999998716999997</v>
      </c>
      <c r="N23" s="8">
        <v>2</v>
      </c>
      <c r="O23" s="8" t="s">
        <v>406</v>
      </c>
      <c r="P23" s="8" t="s">
        <v>407</v>
      </c>
      <c r="Q23" s="15" t="s">
        <v>233</v>
      </c>
      <c r="R23" s="8" t="s">
        <v>36</v>
      </c>
      <c r="S23" s="99">
        <f>T23+U23</f>
        <v>264951.15000000002</v>
      </c>
      <c r="T23" s="98">
        <v>264951.15000000002</v>
      </c>
      <c r="U23" s="98">
        <v>0</v>
      </c>
      <c r="V23" s="99">
        <f t="shared" si="34"/>
        <v>40521.949999999997</v>
      </c>
      <c r="W23" s="98">
        <v>40521.949999999997</v>
      </c>
      <c r="X23" s="98">
        <v>0</v>
      </c>
      <c r="Y23" s="99">
        <f>Z23+AA23</f>
        <v>6234.14</v>
      </c>
      <c r="Z23" s="98">
        <v>6234.14</v>
      </c>
      <c r="AA23" s="98">
        <v>0</v>
      </c>
      <c r="AB23" s="96">
        <f t="shared" si="35"/>
        <v>0</v>
      </c>
      <c r="AC23" s="98"/>
      <c r="AD23" s="98"/>
      <c r="AE23" s="107">
        <f>S23+V23+Y23+AB23</f>
        <v>311707.24000000005</v>
      </c>
      <c r="AF23" s="96">
        <v>0</v>
      </c>
      <c r="AG23" s="96">
        <f t="shared" si="36"/>
        <v>311707.24000000005</v>
      </c>
      <c r="AH23" s="108" t="s">
        <v>163</v>
      </c>
      <c r="AI23" s="105" t="s">
        <v>193</v>
      </c>
      <c r="AJ23" s="106">
        <v>0</v>
      </c>
      <c r="AK23" s="106">
        <v>0</v>
      </c>
      <c r="AL23" s="10"/>
    </row>
    <row r="24" spans="1:38" s="30" customFormat="1" ht="171" customHeight="1" x14ac:dyDescent="0.25">
      <c r="A24" s="11">
        <v>1</v>
      </c>
      <c r="B24" s="139">
        <v>120631</v>
      </c>
      <c r="C24" s="71">
        <v>81</v>
      </c>
      <c r="D24" s="77" t="s">
        <v>183</v>
      </c>
      <c r="E24" s="27" t="s">
        <v>251</v>
      </c>
      <c r="F24" s="82" t="s">
        <v>402</v>
      </c>
      <c r="G24" s="28" t="s">
        <v>286</v>
      </c>
      <c r="H24" s="28" t="s">
        <v>287</v>
      </c>
      <c r="I24" s="77" t="s">
        <v>193</v>
      </c>
      <c r="J24" s="25" t="s">
        <v>288</v>
      </c>
      <c r="K24" s="26">
        <v>43129</v>
      </c>
      <c r="L24" s="26">
        <v>43614</v>
      </c>
      <c r="M24" s="7">
        <f t="shared" ref="M24" si="46">S24/AE24*100</f>
        <v>84.999999195969949</v>
      </c>
      <c r="N24" s="12">
        <v>3</v>
      </c>
      <c r="O24" s="12" t="s">
        <v>289</v>
      </c>
      <c r="P24" s="12" t="s">
        <v>301</v>
      </c>
      <c r="Q24" s="15" t="s">
        <v>233</v>
      </c>
      <c r="R24" s="12" t="s">
        <v>36</v>
      </c>
      <c r="S24" s="96">
        <f t="shared" ref="S24" si="47">T24+U24</f>
        <v>528587.19999999995</v>
      </c>
      <c r="T24" s="118">
        <v>528587.19999999995</v>
      </c>
      <c r="U24" s="102">
        <v>0</v>
      </c>
      <c r="V24" s="99">
        <f t="shared" si="34"/>
        <v>80842.75</v>
      </c>
      <c r="W24" s="118">
        <v>80842.75</v>
      </c>
      <c r="X24" s="102">
        <v>0</v>
      </c>
      <c r="Y24" s="96">
        <f t="shared" ref="Y24" si="48">Z24+AA24</f>
        <v>12437.35</v>
      </c>
      <c r="Z24" s="118">
        <v>12437.35</v>
      </c>
      <c r="AA24" s="102">
        <v>0</v>
      </c>
      <c r="AB24" s="96">
        <f t="shared" si="35"/>
        <v>0</v>
      </c>
      <c r="AC24" s="102"/>
      <c r="AD24" s="102"/>
      <c r="AE24" s="107">
        <f>S24+V24+Y24+AB24</f>
        <v>621867.29999999993</v>
      </c>
      <c r="AF24" s="101">
        <v>0</v>
      </c>
      <c r="AG24" s="96">
        <f t="shared" si="36"/>
        <v>621867.29999999993</v>
      </c>
      <c r="AH24" s="104" t="s">
        <v>163</v>
      </c>
      <c r="AI24" s="117" t="s">
        <v>193</v>
      </c>
      <c r="AJ24" s="119">
        <v>0</v>
      </c>
      <c r="AK24" s="112">
        <v>0</v>
      </c>
      <c r="AL24" s="29"/>
    </row>
    <row r="25" spans="1:38" s="49" customFormat="1" ht="189" x14ac:dyDescent="0.25">
      <c r="A25" s="11">
        <v>1</v>
      </c>
      <c r="B25" s="139">
        <v>120693</v>
      </c>
      <c r="C25" s="71">
        <v>114</v>
      </c>
      <c r="D25" s="78" t="s">
        <v>184</v>
      </c>
      <c r="E25" s="27" t="s">
        <v>251</v>
      </c>
      <c r="F25" s="82" t="s">
        <v>402</v>
      </c>
      <c r="G25" s="28" t="s">
        <v>309</v>
      </c>
      <c r="H25" s="25" t="s">
        <v>310</v>
      </c>
      <c r="I25" s="77" t="s">
        <v>193</v>
      </c>
      <c r="J25" s="46" t="s">
        <v>311</v>
      </c>
      <c r="K25" s="26">
        <v>43145</v>
      </c>
      <c r="L25" s="26">
        <v>43630</v>
      </c>
      <c r="M25" s="47">
        <f t="shared" ref="M25" si="49">S25/AE25*100</f>
        <v>85.000000594539443</v>
      </c>
      <c r="N25" s="12">
        <v>4</v>
      </c>
      <c r="O25" s="12" t="s">
        <v>325</v>
      </c>
      <c r="P25" s="12" t="s">
        <v>312</v>
      </c>
      <c r="Q25" s="15" t="s">
        <v>233</v>
      </c>
      <c r="R25" s="12" t="s">
        <v>36</v>
      </c>
      <c r="S25" s="101">
        <f t="shared" ref="S25" si="50">T25+U25</f>
        <v>357419.52000000002</v>
      </c>
      <c r="T25" s="98">
        <v>357419.52000000002</v>
      </c>
      <c r="U25" s="102">
        <v>0</v>
      </c>
      <c r="V25" s="99">
        <f t="shared" si="34"/>
        <v>54664.160000000003</v>
      </c>
      <c r="W25" s="118">
        <v>54664.160000000003</v>
      </c>
      <c r="X25" s="102">
        <v>0</v>
      </c>
      <c r="Y25" s="99">
        <f t="shared" ref="Y25" si="51">Z25+AA25</f>
        <v>8409.8700000000008</v>
      </c>
      <c r="Z25" s="118">
        <v>8409.8700000000008</v>
      </c>
      <c r="AA25" s="120">
        <v>0</v>
      </c>
      <c r="AB25" s="96">
        <f t="shared" si="35"/>
        <v>0</v>
      </c>
      <c r="AC25" s="102"/>
      <c r="AD25" s="102"/>
      <c r="AE25" s="103">
        <f>S25+V25+Y25+AB25</f>
        <v>420493.55000000005</v>
      </c>
      <c r="AF25" s="101">
        <v>0</v>
      </c>
      <c r="AG25" s="96">
        <f t="shared" si="36"/>
        <v>420493.55000000005</v>
      </c>
      <c r="AH25" s="104" t="s">
        <v>163</v>
      </c>
      <c r="AI25" s="117" t="s">
        <v>193</v>
      </c>
      <c r="AJ25" s="106">
        <v>0</v>
      </c>
      <c r="AK25" s="106">
        <v>0</v>
      </c>
      <c r="AL25" s="48"/>
    </row>
    <row r="26" spans="1:38" ht="299.25" x14ac:dyDescent="0.25">
      <c r="A26" s="11">
        <v>1</v>
      </c>
      <c r="B26" s="139">
        <v>120590</v>
      </c>
      <c r="C26" s="71">
        <v>69</v>
      </c>
      <c r="D26" s="60" t="s">
        <v>181</v>
      </c>
      <c r="E26" s="12" t="s">
        <v>251</v>
      </c>
      <c r="F26" s="82" t="s">
        <v>402</v>
      </c>
      <c r="G26" s="18" t="s">
        <v>234</v>
      </c>
      <c r="H26" s="18" t="s">
        <v>237</v>
      </c>
      <c r="I26" s="86" t="s">
        <v>193</v>
      </c>
      <c r="J26" s="5" t="s">
        <v>240</v>
      </c>
      <c r="K26" s="6">
        <v>43129</v>
      </c>
      <c r="L26" s="6" t="s">
        <v>248</v>
      </c>
      <c r="M26" s="7">
        <f t="shared" ref="M26" si="52">S26/AE26*100</f>
        <v>85</v>
      </c>
      <c r="N26" s="8">
        <v>2</v>
      </c>
      <c r="O26" s="8" t="s">
        <v>247</v>
      </c>
      <c r="P26" s="8" t="s">
        <v>245</v>
      </c>
      <c r="Q26" s="14" t="s">
        <v>233</v>
      </c>
      <c r="R26" s="8" t="s">
        <v>36</v>
      </c>
      <c r="S26" s="96">
        <f t="shared" ref="S26" si="53">T26+U26</f>
        <v>312939.57</v>
      </c>
      <c r="T26" s="98">
        <v>312939.57</v>
      </c>
      <c r="U26" s="98">
        <v>0</v>
      </c>
      <c r="V26" s="99">
        <f t="shared" si="34"/>
        <v>47861.35</v>
      </c>
      <c r="W26" s="98">
        <v>47861.35</v>
      </c>
      <c r="X26" s="98">
        <v>0</v>
      </c>
      <c r="Y26" s="96">
        <f t="shared" ref="Y26" si="54">Z26+AA26</f>
        <v>7363.28</v>
      </c>
      <c r="Z26" s="98">
        <v>7363.28</v>
      </c>
      <c r="AA26" s="98">
        <v>0</v>
      </c>
      <c r="AB26" s="96">
        <f t="shared" si="35"/>
        <v>0</v>
      </c>
      <c r="AC26" s="98"/>
      <c r="AD26" s="98"/>
      <c r="AE26" s="107">
        <f>S26+V26+Y26+AB26</f>
        <v>368164.2</v>
      </c>
      <c r="AF26" s="96">
        <v>0</v>
      </c>
      <c r="AG26" s="96">
        <f t="shared" si="36"/>
        <v>368164.2</v>
      </c>
      <c r="AH26" s="108" t="s">
        <v>163</v>
      </c>
      <c r="AI26" s="105" t="s">
        <v>193</v>
      </c>
      <c r="AJ26" s="106">
        <v>9308</v>
      </c>
      <c r="AK26" s="112">
        <v>0</v>
      </c>
      <c r="AL26" s="10"/>
    </row>
    <row r="27" spans="1:38" ht="107.25" customHeight="1" x14ac:dyDescent="0.25">
      <c r="A27" s="4">
        <v>1</v>
      </c>
      <c r="B27" s="60">
        <v>111029</v>
      </c>
      <c r="C27" s="71">
        <v>126</v>
      </c>
      <c r="D27" s="60" t="s">
        <v>184</v>
      </c>
      <c r="E27" s="41" t="s">
        <v>251</v>
      </c>
      <c r="F27" s="82" t="s">
        <v>402</v>
      </c>
      <c r="G27" s="230" t="s">
        <v>471</v>
      </c>
      <c r="H27" s="57" t="s">
        <v>472</v>
      </c>
      <c r="I27" s="77" t="s">
        <v>193</v>
      </c>
      <c r="J27" s="39" t="s">
        <v>473</v>
      </c>
      <c r="K27" s="6">
        <v>43208</v>
      </c>
      <c r="L27" s="6">
        <v>43695</v>
      </c>
      <c r="M27" s="61">
        <f t="shared" ref="M27" si="55">S27/AE27*100</f>
        <v>85.000001177275294</v>
      </c>
      <c r="N27" s="8">
        <v>3</v>
      </c>
      <c r="O27" s="8" t="s">
        <v>470</v>
      </c>
      <c r="P27" s="8" t="s">
        <v>470</v>
      </c>
      <c r="Q27" s="15" t="s">
        <v>233</v>
      </c>
      <c r="R27" s="8" t="s">
        <v>36</v>
      </c>
      <c r="S27" s="99">
        <f t="shared" ref="S27" si="56">T27+U27</f>
        <v>361003.08</v>
      </c>
      <c r="T27" s="98">
        <v>361003.08</v>
      </c>
      <c r="U27" s="98">
        <v>0</v>
      </c>
      <c r="V27" s="99">
        <f t="shared" si="34"/>
        <v>55212.23</v>
      </c>
      <c r="W27" s="98">
        <v>55212.23</v>
      </c>
      <c r="X27" s="98"/>
      <c r="Y27" s="99">
        <f>Z27+AA27</f>
        <v>8494.19</v>
      </c>
      <c r="Z27" s="98">
        <v>8494.19</v>
      </c>
      <c r="AA27" s="98">
        <v>0</v>
      </c>
      <c r="AB27" s="96">
        <f t="shared" si="35"/>
        <v>0</v>
      </c>
      <c r="AC27" s="98"/>
      <c r="AD27" s="98"/>
      <c r="AE27" s="107">
        <f t="shared" ref="AE27:AE37" si="57">S27+V27+Y27+AB27</f>
        <v>424709.5</v>
      </c>
      <c r="AF27" s="96"/>
      <c r="AG27" s="96">
        <f t="shared" si="36"/>
        <v>424709.5</v>
      </c>
      <c r="AH27" s="104" t="s">
        <v>163</v>
      </c>
      <c r="AI27" s="105" t="s">
        <v>193</v>
      </c>
      <c r="AJ27" s="106">
        <v>0</v>
      </c>
      <c r="AK27" s="106">
        <v>0</v>
      </c>
      <c r="AL27" s="10"/>
    </row>
    <row r="28" spans="1:38" ht="157.5" x14ac:dyDescent="0.25">
      <c r="A28" s="4">
        <v>1</v>
      </c>
      <c r="B28" s="60">
        <v>120638</v>
      </c>
      <c r="C28" s="71">
        <v>97</v>
      </c>
      <c r="D28" s="60" t="s">
        <v>183</v>
      </c>
      <c r="E28" s="12" t="s">
        <v>251</v>
      </c>
      <c r="F28" s="82" t="s">
        <v>402</v>
      </c>
      <c r="G28" s="18" t="s">
        <v>341</v>
      </c>
      <c r="H28" s="18" t="s">
        <v>340</v>
      </c>
      <c r="I28" s="86" t="s">
        <v>193</v>
      </c>
      <c r="J28" s="5" t="s">
        <v>342</v>
      </c>
      <c r="K28" s="6">
        <v>43145</v>
      </c>
      <c r="L28" s="6">
        <v>43630</v>
      </c>
      <c r="M28" s="7">
        <f t="shared" ref="M28:M29" si="58">S28/AE28*100</f>
        <v>84.999998641808133</v>
      </c>
      <c r="N28" s="8">
        <v>4</v>
      </c>
      <c r="O28" s="8" t="s">
        <v>338</v>
      </c>
      <c r="P28" s="8" t="s">
        <v>339</v>
      </c>
      <c r="Q28" s="14" t="s">
        <v>233</v>
      </c>
      <c r="R28" s="8" t="s">
        <v>36</v>
      </c>
      <c r="S28" s="96">
        <f t="shared" ref="S28:S29" si="59">T28+U28</f>
        <v>312916.02</v>
      </c>
      <c r="T28" s="97">
        <v>312916.02</v>
      </c>
      <c r="U28" s="121">
        <v>0</v>
      </c>
      <c r="V28" s="99">
        <f t="shared" si="34"/>
        <v>47857.75</v>
      </c>
      <c r="W28" s="98">
        <v>47857.75</v>
      </c>
      <c r="X28" s="98">
        <v>0</v>
      </c>
      <c r="Y28" s="96">
        <f t="shared" ref="Y28:Y29" si="60">Z28+AA28</f>
        <v>7362.73</v>
      </c>
      <c r="Z28" s="98">
        <v>7362.73</v>
      </c>
      <c r="AA28" s="98">
        <v>0</v>
      </c>
      <c r="AB28" s="96">
        <f t="shared" si="35"/>
        <v>0</v>
      </c>
      <c r="AC28" s="98"/>
      <c r="AD28" s="98"/>
      <c r="AE28" s="107">
        <f t="shared" si="57"/>
        <v>368136.5</v>
      </c>
      <c r="AF28" s="96">
        <v>0</v>
      </c>
      <c r="AG28" s="96">
        <f t="shared" si="36"/>
        <v>368136.5</v>
      </c>
      <c r="AH28" s="104" t="s">
        <v>163</v>
      </c>
      <c r="AI28" s="105"/>
      <c r="AJ28" s="106">
        <v>0</v>
      </c>
      <c r="AK28" s="106">
        <v>0</v>
      </c>
      <c r="AL28" s="10"/>
    </row>
    <row r="29" spans="1:38" s="3" customFormat="1" ht="167.25" customHeight="1" x14ac:dyDescent="0.25">
      <c r="A29" s="74">
        <v>2</v>
      </c>
      <c r="B29" s="138">
        <v>120714</v>
      </c>
      <c r="C29" s="75">
        <v>111</v>
      </c>
      <c r="D29" s="75" t="s">
        <v>183</v>
      </c>
      <c r="E29" s="41" t="s">
        <v>251</v>
      </c>
      <c r="F29" s="82" t="s">
        <v>402</v>
      </c>
      <c r="G29" s="18" t="s">
        <v>362</v>
      </c>
      <c r="H29" s="18" t="s">
        <v>359</v>
      </c>
      <c r="I29" s="18" t="s">
        <v>360</v>
      </c>
      <c r="J29" s="39" t="s">
        <v>361</v>
      </c>
      <c r="K29" s="6">
        <v>43166</v>
      </c>
      <c r="L29" s="6">
        <v>43653</v>
      </c>
      <c r="M29" s="7">
        <f t="shared" si="58"/>
        <v>85</v>
      </c>
      <c r="N29" s="4">
        <v>4</v>
      </c>
      <c r="O29" s="8" t="s">
        <v>338</v>
      </c>
      <c r="P29" s="8" t="s">
        <v>339</v>
      </c>
      <c r="Q29" s="51" t="s">
        <v>233</v>
      </c>
      <c r="R29" s="8" t="s">
        <v>36</v>
      </c>
      <c r="S29" s="96">
        <f t="shared" si="59"/>
        <v>355906.39</v>
      </c>
      <c r="T29" s="118">
        <v>355906.39</v>
      </c>
      <c r="U29" s="118">
        <v>0</v>
      </c>
      <c r="V29" s="99">
        <f t="shared" si="34"/>
        <v>54432.74</v>
      </c>
      <c r="W29" s="98">
        <v>54432.74</v>
      </c>
      <c r="X29" s="98">
        <v>0</v>
      </c>
      <c r="Y29" s="96">
        <f t="shared" si="60"/>
        <v>8374.27</v>
      </c>
      <c r="Z29" s="98">
        <v>8374.27</v>
      </c>
      <c r="AA29" s="98">
        <v>0</v>
      </c>
      <c r="AB29" s="96">
        <f t="shared" si="35"/>
        <v>0</v>
      </c>
      <c r="AC29" s="98"/>
      <c r="AD29" s="98"/>
      <c r="AE29" s="107">
        <f t="shared" si="57"/>
        <v>418713.4</v>
      </c>
      <c r="AF29" s="96">
        <v>0</v>
      </c>
      <c r="AG29" s="96">
        <f t="shared" si="36"/>
        <v>418713.4</v>
      </c>
      <c r="AH29" s="104" t="s">
        <v>163</v>
      </c>
      <c r="AI29" s="105" t="s">
        <v>193</v>
      </c>
      <c r="AJ29" s="106">
        <v>0</v>
      </c>
      <c r="AK29" s="106">
        <v>0</v>
      </c>
      <c r="AL29" s="52"/>
    </row>
    <row r="30" spans="1:38" ht="126" x14ac:dyDescent="0.25">
      <c r="A30" s="11">
        <v>1</v>
      </c>
      <c r="B30" s="139">
        <v>111237</v>
      </c>
      <c r="C30" s="71">
        <v>124</v>
      </c>
      <c r="D30" s="60" t="s">
        <v>184</v>
      </c>
      <c r="E30" s="27" t="s">
        <v>251</v>
      </c>
      <c r="F30" s="82" t="s">
        <v>402</v>
      </c>
      <c r="G30" s="18" t="s">
        <v>320</v>
      </c>
      <c r="H30" s="18" t="s">
        <v>322</v>
      </c>
      <c r="I30" s="77" t="s">
        <v>193</v>
      </c>
      <c r="J30" s="39" t="s">
        <v>323</v>
      </c>
      <c r="K30" s="6">
        <v>43145</v>
      </c>
      <c r="L30" s="6">
        <v>43510</v>
      </c>
      <c r="M30" s="7">
        <f t="shared" ref="M30" si="61">S30/AE30*100</f>
        <v>85.000000000000014</v>
      </c>
      <c r="N30" s="8">
        <v>7</v>
      </c>
      <c r="O30" s="42" t="s">
        <v>328</v>
      </c>
      <c r="P30" s="8" t="s">
        <v>321</v>
      </c>
      <c r="Q30" s="15" t="s">
        <v>233</v>
      </c>
      <c r="R30" s="12" t="s">
        <v>36</v>
      </c>
      <c r="S30" s="122">
        <f t="shared" ref="S30" si="62">T30+U30</f>
        <v>306686.8</v>
      </c>
      <c r="T30" s="118">
        <v>306686.8</v>
      </c>
      <c r="U30" s="123">
        <v>0</v>
      </c>
      <c r="V30" s="99">
        <f t="shared" ref="V30:V37" si="63">W30+X30</f>
        <v>46905.04</v>
      </c>
      <c r="W30" s="98">
        <v>46905.04</v>
      </c>
      <c r="X30" s="98">
        <v>0</v>
      </c>
      <c r="Y30" s="96">
        <f t="shared" ref="Y30" si="64">Z30+AA30</f>
        <v>7216.16</v>
      </c>
      <c r="Z30" s="98">
        <v>7216.16</v>
      </c>
      <c r="AA30" s="98">
        <v>0</v>
      </c>
      <c r="AB30" s="96">
        <f t="shared" ref="AB30:AB37" si="65">AC30+AD30</f>
        <v>0</v>
      </c>
      <c r="AC30" s="98"/>
      <c r="AD30" s="98"/>
      <c r="AE30" s="107">
        <f t="shared" si="57"/>
        <v>360807.99999999994</v>
      </c>
      <c r="AF30" s="96">
        <v>0</v>
      </c>
      <c r="AG30" s="96">
        <f t="shared" ref="AG30:AG37" si="66">AE30+AF30</f>
        <v>360807.99999999994</v>
      </c>
      <c r="AH30" s="104" t="s">
        <v>163</v>
      </c>
      <c r="AI30" s="105" t="s">
        <v>193</v>
      </c>
      <c r="AJ30" s="106">
        <v>0</v>
      </c>
      <c r="AK30" s="106">
        <v>0</v>
      </c>
      <c r="AL30" s="10"/>
    </row>
    <row r="31" spans="1:38" ht="189" x14ac:dyDescent="0.25">
      <c r="A31" s="11">
        <v>1</v>
      </c>
      <c r="B31" s="139">
        <v>120617</v>
      </c>
      <c r="C31" s="71">
        <v>79</v>
      </c>
      <c r="D31" s="60" t="s">
        <v>184</v>
      </c>
      <c r="E31" s="27" t="s">
        <v>251</v>
      </c>
      <c r="F31" s="82" t="s">
        <v>402</v>
      </c>
      <c r="G31" s="234" t="s">
        <v>313</v>
      </c>
      <c r="H31" s="18" t="s">
        <v>314</v>
      </c>
      <c r="I31" s="77" t="s">
        <v>193</v>
      </c>
      <c r="J31" s="39" t="s">
        <v>317</v>
      </c>
      <c r="K31" s="6">
        <v>43145</v>
      </c>
      <c r="L31" s="6">
        <v>43630</v>
      </c>
      <c r="M31" s="7">
        <f t="shared" ref="M31" si="67">S31/AE31*100</f>
        <v>84.999999644441075</v>
      </c>
      <c r="N31" s="8">
        <v>5</v>
      </c>
      <c r="O31" s="8" t="s">
        <v>326</v>
      </c>
      <c r="P31" s="8" t="s">
        <v>318</v>
      </c>
      <c r="Q31" s="15" t="s">
        <v>233</v>
      </c>
      <c r="R31" s="12" t="s">
        <v>36</v>
      </c>
      <c r="S31" s="96">
        <f>T31+U31</f>
        <v>358590.34</v>
      </c>
      <c r="T31" s="97">
        <v>358590.34</v>
      </c>
      <c r="U31" s="98">
        <v>0</v>
      </c>
      <c r="V31" s="99">
        <f t="shared" si="63"/>
        <v>54843.23</v>
      </c>
      <c r="W31" s="97">
        <v>54843.23</v>
      </c>
      <c r="X31" s="100">
        <v>0</v>
      </c>
      <c r="Y31" s="99">
        <f t="shared" ref="Y31" si="68">Z31+AA31</f>
        <v>8437.42</v>
      </c>
      <c r="Z31" s="97">
        <v>8437.42</v>
      </c>
      <c r="AA31" s="100">
        <v>0</v>
      </c>
      <c r="AB31" s="96">
        <f t="shared" si="65"/>
        <v>0</v>
      </c>
      <c r="AC31" s="98"/>
      <c r="AD31" s="98"/>
      <c r="AE31" s="107">
        <f t="shared" si="57"/>
        <v>421870.99</v>
      </c>
      <c r="AF31" s="96">
        <v>0</v>
      </c>
      <c r="AG31" s="96">
        <f t="shared" si="66"/>
        <v>421870.99</v>
      </c>
      <c r="AH31" s="104" t="s">
        <v>163</v>
      </c>
      <c r="AI31" s="105" t="s">
        <v>193</v>
      </c>
      <c r="AJ31" s="106">
        <v>42187</v>
      </c>
      <c r="AK31" s="106">
        <v>0</v>
      </c>
      <c r="AL31" s="10"/>
    </row>
    <row r="32" spans="1:38" ht="173.25" x14ac:dyDescent="0.25">
      <c r="A32" s="11">
        <v>1</v>
      </c>
      <c r="B32" s="139">
        <v>120482</v>
      </c>
      <c r="C32" s="71">
        <v>68</v>
      </c>
      <c r="D32" s="60" t="s">
        <v>181</v>
      </c>
      <c r="E32" s="12" t="s">
        <v>251</v>
      </c>
      <c r="F32" s="82" t="s">
        <v>402</v>
      </c>
      <c r="G32" s="18" t="s">
        <v>343</v>
      </c>
      <c r="H32" s="18" t="s">
        <v>346</v>
      </c>
      <c r="I32" s="86" t="s">
        <v>193</v>
      </c>
      <c r="J32" s="5" t="s">
        <v>349</v>
      </c>
      <c r="K32" s="6">
        <v>43145</v>
      </c>
      <c r="L32" s="6">
        <v>43630</v>
      </c>
      <c r="M32" s="7">
        <f t="shared" ref="M32" si="69">S32/AE32*100</f>
        <v>84.999999174149096</v>
      </c>
      <c r="N32" s="8">
        <v>3</v>
      </c>
      <c r="O32" s="8" t="s">
        <v>350</v>
      </c>
      <c r="P32" s="8" t="s">
        <v>351</v>
      </c>
      <c r="Q32" s="14" t="s">
        <v>233</v>
      </c>
      <c r="R32" s="8" t="s">
        <v>36</v>
      </c>
      <c r="S32" s="96">
        <f>T32+U32</f>
        <v>360234.51</v>
      </c>
      <c r="T32" s="97">
        <v>360234.51</v>
      </c>
      <c r="U32" s="98">
        <v>0</v>
      </c>
      <c r="V32" s="99">
        <f t="shared" si="63"/>
        <v>55094.69</v>
      </c>
      <c r="W32" s="98">
        <v>55094.69</v>
      </c>
      <c r="X32" s="98">
        <v>0</v>
      </c>
      <c r="Y32" s="96">
        <f t="shared" ref="Y32" si="70">Z32+AA32</f>
        <v>8476.11</v>
      </c>
      <c r="Z32" s="98">
        <v>8476.11</v>
      </c>
      <c r="AA32" s="98">
        <v>0</v>
      </c>
      <c r="AB32" s="96">
        <f t="shared" si="65"/>
        <v>0</v>
      </c>
      <c r="AC32" s="98"/>
      <c r="AD32" s="98"/>
      <c r="AE32" s="107">
        <f t="shared" si="57"/>
        <v>423805.31</v>
      </c>
      <c r="AF32" s="96">
        <v>0</v>
      </c>
      <c r="AG32" s="96">
        <f t="shared" si="66"/>
        <v>423805.31</v>
      </c>
      <c r="AH32" s="104" t="s">
        <v>163</v>
      </c>
      <c r="AI32" s="105"/>
      <c r="AJ32" s="106">
        <v>0</v>
      </c>
      <c r="AK32" s="106">
        <v>0</v>
      </c>
      <c r="AL32" s="10"/>
    </row>
    <row r="33" spans="1:38" ht="378" x14ac:dyDescent="0.25">
      <c r="A33" s="11">
        <v>2</v>
      </c>
      <c r="B33" s="139">
        <v>122108</v>
      </c>
      <c r="C33" s="157">
        <v>83</v>
      </c>
      <c r="D33" s="60" t="s">
        <v>181</v>
      </c>
      <c r="E33" s="12" t="s">
        <v>251</v>
      </c>
      <c r="F33" s="82" t="s">
        <v>402</v>
      </c>
      <c r="G33" s="18" t="s">
        <v>555</v>
      </c>
      <c r="H33" s="18" t="s">
        <v>556</v>
      </c>
      <c r="I33" s="86" t="s">
        <v>193</v>
      </c>
      <c r="J33" s="5" t="s">
        <v>558</v>
      </c>
      <c r="K33" s="6">
        <v>43234</v>
      </c>
      <c r="L33" s="6">
        <v>43722</v>
      </c>
      <c r="M33" s="7">
        <f t="shared" ref="M33" si="71">S33/AE33*100</f>
        <v>84.999995273884892</v>
      </c>
      <c r="N33" s="8">
        <v>3</v>
      </c>
      <c r="O33" s="8" t="s">
        <v>350</v>
      </c>
      <c r="P33" s="8" t="s">
        <v>557</v>
      </c>
      <c r="Q33" s="14" t="s">
        <v>233</v>
      </c>
      <c r="R33" s="8" t="s">
        <v>36</v>
      </c>
      <c r="S33" s="96">
        <f>T33+U33</f>
        <v>332725.69</v>
      </c>
      <c r="T33" s="97">
        <v>332725.69</v>
      </c>
      <c r="U33" s="98">
        <v>0</v>
      </c>
      <c r="V33" s="99">
        <f t="shared" ref="V33" si="72">W33+X33</f>
        <v>50887.48</v>
      </c>
      <c r="W33" s="98">
        <v>50887.48</v>
      </c>
      <c r="X33" s="98">
        <v>0</v>
      </c>
      <c r="Y33" s="96">
        <f t="shared" ref="Y33" si="73">Z33+AA33</f>
        <v>7828.8400000000011</v>
      </c>
      <c r="Z33" s="98">
        <v>7828.8400000000011</v>
      </c>
      <c r="AA33" s="98">
        <v>0</v>
      </c>
      <c r="AB33" s="96">
        <f t="shared" ref="AB33" si="74">AC33+AD33</f>
        <v>0</v>
      </c>
      <c r="AC33" s="98"/>
      <c r="AD33" s="98"/>
      <c r="AE33" s="107">
        <f t="shared" ref="AE33" si="75">S33+V33+Y33+AB33</f>
        <v>391442.01</v>
      </c>
      <c r="AF33" s="96">
        <v>73549.58</v>
      </c>
      <c r="AG33" s="96">
        <f t="shared" ref="AG33" si="76">AE33+AF33</f>
        <v>464991.59</v>
      </c>
      <c r="AH33" s="104" t="s">
        <v>163</v>
      </c>
      <c r="AI33" s="105"/>
      <c r="AJ33" s="106">
        <v>0</v>
      </c>
      <c r="AK33" s="106">
        <v>0</v>
      </c>
      <c r="AL33" s="10"/>
    </row>
    <row r="34" spans="1:38" s="3" customFormat="1" ht="173.25" customHeight="1" x14ac:dyDescent="0.25">
      <c r="A34" s="11">
        <v>1</v>
      </c>
      <c r="B34" s="139">
        <v>110238</v>
      </c>
      <c r="C34" s="71">
        <v>120</v>
      </c>
      <c r="D34" s="60" t="s">
        <v>184</v>
      </c>
      <c r="E34" s="41" t="s">
        <v>251</v>
      </c>
      <c r="F34" s="82" t="s">
        <v>402</v>
      </c>
      <c r="G34" s="235" t="s">
        <v>355</v>
      </c>
      <c r="H34" s="18" t="s">
        <v>356</v>
      </c>
      <c r="I34" s="86" t="s">
        <v>193</v>
      </c>
      <c r="J34" s="39" t="s">
        <v>374</v>
      </c>
      <c r="K34" s="6">
        <v>43166</v>
      </c>
      <c r="L34" s="6">
        <v>43653</v>
      </c>
      <c r="M34" s="7">
        <f t="shared" ref="M34" si="77">S34/AE34*100</f>
        <v>85.000000235397167</v>
      </c>
      <c r="N34" s="4">
        <v>4</v>
      </c>
      <c r="O34" s="4" t="s">
        <v>358</v>
      </c>
      <c r="P34" s="4" t="s">
        <v>357</v>
      </c>
      <c r="Q34" s="51" t="s">
        <v>233</v>
      </c>
      <c r="R34" s="8" t="s">
        <v>36</v>
      </c>
      <c r="S34" s="99">
        <f t="shared" ref="S34" si="78">T34+U34</f>
        <v>361091.85</v>
      </c>
      <c r="T34" s="124">
        <v>361091.85</v>
      </c>
      <c r="U34" s="98">
        <v>0</v>
      </c>
      <c r="V34" s="99">
        <f t="shared" si="63"/>
        <v>55225.82</v>
      </c>
      <c r="W34" s="124">
        <v>55225.82</v>
      </c>
      <c r="X34" s="98">
        <v>0</v>
      </c>
      <c r="Y34" s="99">
        <f t="shared" ref="Y34" si="79">Z34+AA34</f>
        <v>8496.27</v>
      </c>
      <c r="Z34" s="125">
        <v>8496.27</v>
      </c>
      <c r="AA34" s="98">
        <v>0</v>
      </c>
      <c r="AB34" s="96">
        <f t="shared" si="65"/>
        <v>0</v>
      </c>
      <c r="AC34" s="98"/>
      <c r="AD34" s="98"/>
      <c r="AE34" s="107">
        <f t="shared" si="57"/>
        <v>424813.94</v>
      </c>
      <c r="AF34" s="96">
        <v>0</v>
      </c>
      <c r="AG34" s="96">
        <f t="shared" si="66"/>
        <v>424813.94</v>
      </c>
      <c r="AH34" s="104" t="s">
        <v>163</v>
      </c>
      <c r="AI34" s="105"/>
      <c r="AJ34" s="106">
        <v>0</v>
      </c>
      <c r="AK34" s="106">
        <v>0</v>
      </c>
      <c r="AL34" s="52"/>
    </row>
    <row r="35" spans="1:38" s="30" customFormat="1" ht="121.5" customHeight="1" x14ac:dyDescent="0.25">
      <c r="A35" s="11">
        <v>1</v>
      </c>
      <c r="B35" s="139">
        <v>120531</v>
      </c>
      <c r="C35" s="71">
        <v>76</v>
      </c>
      <c r="D35" s="77" t="s">
        <v>184</v>
      </c>
      <c r="E35" s="27" t="s">
        <v>251</v>
      </c>
      <c r="F35" s="82" t="s">
        <v>402</v>
      </c>
      <c r="G35" s="28" t="s">
        <v>290</v>
      </c>
      <c r="H35" s="28" t="s">
        <v>291</v>
      </c>
      <c r="I35" s="77" t="s">
        <v>193</v>
      </c>
      <c r="J35" s="25" t="s">
        <v>292</v>
      </c>
      <c r="K35" s="26">
        <v>43129</v>
      </c>
      <c r="L35" s="26">
        <v>43614</v>
      </c>
      <c r="M35" s="7">
        <f t="shared" ref="M35" si="80">S35/AE35*100</f>
        <v>85.000000405063261</v>
      </c>
      <c r="N35" s="12">
        <v>3</v>
      </c>
      <c r="O35" s="12" t="s">
        <v>293</v>
      </c>
      <c r="P35" s="12" t="s">
        <v>294</v>
      </c>
      <c r="Q35" s="15" t="s">
        <v>233</v>
      </c>
      <c r="R35" s="12" t="s">
        <v>36</v>
      </c>
      <c r="S35" s="96">
        <f t="shared" ref="S35" si="81">T35+U35</f>
        <v>524609.42000000004</v>
      </c>
      <c r="T35" s="118">
        <v>524609.42000000004</v>
      </c>
      <c r="U35" s="102">
        <v>0</v>
      </c>
      <c r="V35" s="99">
        <f t="shared" si="63"/>
        <v>80234.38</v>
      </c>
      <c r="W35" s="118">
        <v>80234.38</v>
      </c>
      <c r="X35" s="102">
        <v>0</v>
      </c>
      <c r="Y35" s="96">
        <f t="shared" ref="Y35" si="82">Z35+AA35</f>
        <v>12343.75</v>
      </c>
      <c r="Z35" s="118">
        <v>12343.75</v>
      </c>
      <c r="AA35" s="102">
        <v>0</v>
      </c>
      <c r="AB35" s="96">
        <f t="shared" si="65"/>
        <v>0</v>
      </c>
      <c r="AC35" s="102"/>
      <c r="AD35" s="102"/>
      <c r="AE35" s="107">
        <f t="shared" si="57"/>
        <v>617187.55000000005</v>
      </c>
      <c r="AF35" s="101">
        <v>0</v>
      </c>
      <c r="AG35" s="96">
        <f t="shared" si="66"/>
        <v>617187.55000000005</v>
      </c>
      <c r="AH35" s="104" t="s">
        <v>163</v>
      </c>
      <c r="AI35" s="117" t="s">
        <v>193</v>
      </c>
      <c r="AJ35" s="119">
        <v>0</v>
      </c>
      <c r="AK35" s="119">
        <v>0</v>
      </c>
      <c r="AL35" s="29"/>
    </row>
    <row r="36" spans="1:38" ht="258.75" customHeight="1" x14ac:dyDescent="0.25">
      <c r="A36" s="11">
        <v>1</v>
      </c>
      <c r="B36" s="139">
        <v>120572</v>
      </c>
      <c r="C36" s="71">
        <v>82</v>
      </c>
      <c r="D36" s="60" t="s">
        <v>181</v>
      </c>
      <c r="E36" s="41" t="s">
        <v>251</v>
      </c>
      <c r="F36" s="82" t="s">
        <v>402</v>
      </c>
      <c r="G36" s="18" t="s">
        <v>384</v>
      </c>
      <c r="H36" s="18" t="s">
        <v>385</v>
      </c>
      <c r="I36" s="86" t="s">
        <v>193</v>
      </c>
      <c r="J36" s="39" t="s">
        <v>397</v>
      </c>
      <c r="K36" s="6">
        <v>43171</v>
      </c>
      <c r="L36" s="6">
        <v>43658</v>
      </c>
      <c r="M36" s="7">
        <f t="shared" ref="M36" si="83">S36/AE36*100</f>
        <v>85.000000359311386</v>
      </c>
      <c r="N36" s="8">
        <v>4</v>
      </c>
      <c r="O36" s="8" t="s">
        <v>386</v>
      </c>
      <c r="P36" s="8" t="s">
        <v>387</v>
      </c>
      <c r="Q36" s="15" t="s">
        <v>233</v>
      </c>
      <c r="R36" s="8" t="s">
        <v>36</v>
      </c>
      <c r="S36" s="99">
        <f t="shared" ref="S36" si="84">T36+U36</f>
        <v>354845.43</v>
      </c>
      <c r="T36" s="98">
        <v>354845.43</v>
      </c>
      <c r="U36" s="98">
        <v>0</v>
      </c>
      <c r="V36" s="99">
        <f t="shared" si="63"/>
        <v>54270.48</v>
      </c>
      <c r="W36" s="98">
        <v>54270.48</v>
      </c>
      <c r="X36" s="98">
        <v>0</v>
      </c>
      <c r="Y36" s="99">
        <f t="shared" ref="Y36" si="85">Z36+AA36</f>
        <v>8349.2999999999993</v>
      </c>
      <c r="Z36" s="98">
        <v>8349.2999999999993</v>
      </c>
      <c r="AA36" s="98">
        <v>0</v>
      </c>
      <c r="AB36" s="96">
        <f t="shared" si="65"/>
        <v>0</v>
      </c>
      <c r="AC36" s="98"/>
      <c r="AD36" s="98"/>
      <c r="AE36" s="107">
        <f t="shared" si="57"/>
        <v>417465.20999999996</v>
      </c>
      <c r="AF36" s="96">
        <v>0</v>
      </c>
      <c r="AG36" s="96">
        <f t="shared" si="66"/>
        <v>417465.20999999996</v>
      </c>
      <c r="AH36" s="104" t="s">
        <v>163</v>
      </c>
      <c r="AI36" s="105" t="s">
        <v>193</v>
      </c>
      <c r="AJ36" s="106">
        <v>0</v>
      </c>
      <c r="AK36" s="106">
        <v>0</v>
      </c>
      <c r="AL36" s="10"/>
    </row>
    <row r="37" spans="1:38" s="3" customFormat="1" ht="173.25" customHeight="1" x14ac:dyDescent="0.25">
      <c r="A37" s="11">
        <v>1</v>
      </c>
      <c r="B37" s="139">
        <v>120801</v>
      </c>
      <c r="C37" s="71">
        <v>87</v>
      </c>
      <c r="D37" s="60" t="s">
        <v>180</v>
      </c>
      <c r="E37" s="41" t="s">
        <v>251</v>
      </c>
      <c r="F37" s="82" t="s">
        <v>402</v>
      </c>
      <c r="G37" s="18" t="s">
        <v>363</v>
      </c>
      <c r="H37" s="18" t="s">
        <v>364</v>
      </c>
      <c r="I37" s="86" t="s">
        <v>365</v>
      </c>
      <c r="J37" s="39" t="s">
        <v>366</v>
      </c>
      <c r="K37" s="6">
        <v>43166</v>
      </c>
      <c r="L37" s="6">
        <v>43653</v>
      </c>
      <c r="M37" s="7">
        <f t="shared" ref="M37" si="86">S37/AE37*100</f>
        <v>84.168038598864953</v>
      </c>
      <c r="N37" s="4">
        <v>3</v>
      </c>
      <c r="O37" s="4" t="s">
        <v>367</v>
      </c>
      <c r="P37" s="4" t="s">
        <v>368</v>
      </c>
      <c r="Q37" s="51" t="s">
        <v>233</v>
      </c>
      <c r="R37" s="8" t="s">
        <v>36</v>
      </c>
      <c r="S37" s="99">
        <f t="shared" ref="S37" si="87">T37+U37</f>
        <v>357481.33</v>
      </c>
      <c r="T37" s="98">
        <v>357481.33</v>
      </c>
      <c r="U37" s="98">
        <v>0</v>
      </c>
      <c r="V37" s="99">
        <f t="shared" si="63"/>
        <v>58747.57</v>
      </c>
      <c r="W37" s="98">
        <v>58747.57</v>
      </c>
      <c r="X37" s="98">
        <v>0</v>
      </c>
      <c r="Y37" s="99">
        <f t="shared" ref="Y37" si="88">Z37+AA37</f>
        <v>8494.4699999999993</v>
      </c>
      <c r="Z37" s="98">
        <v>8494.4699999999993</v>
      </c>
      <c r="AA37" s="98">
        <v>0</v>
      </c>
      <c r="AB37" s="96">
        <f t="shared" si="65"/>
        <v>0</v>
      </c>
      <c r="AC37" s="98"/>
      <c r="AD37" s="98"/>
      <c r="AE37" s="107">
        <f t="shared" si="57"/>
        <v>424723.37</v>
      </c>
      <c r="AF37" s="96">
        <v>0</v>
      </c>
      <c r="AG37" s="96">
        <f t="shared" si="66"/>
        <v>424723.37</v>
      </c>
      <c r="AH37" s="104" t="s">
        <v>163</v>
      </c>
      <c r="AI37" s="105" t="s">
        <v>193</v>
      </c>
      <c r="AJ37" s="106">
        <v>0</v>
      </c>
      <c r="AK37" s="106">
        <v>0</v>
      </c>
      <c r="AL37" s="52"/>
    </row>
    <row r="38" spans="1:38" ht="189" x14ac:dyDescent="0.25">
      <c r="A38" s="11">
        <v>1</v>
      </c>
      <c r="B38" s="139">
        <v>110909</v>
      </c>
      <c r="C38" s="71">
        <v>115</v>
      </c>
      <c r="D38" s="60" t="s">
        <v>184</v>
      </c>
      <c r="E38" s="41" t="s">
        <v>251</v>
      </c>
      <c r="F38" s="83" t="s">
        <v>402</v>
      </c>
      <c r="G38" s="236" t="s">
        <v>500</v>
      </c>
      <c r="H38" s="57" t="s">
        <v>499</v>
      </c>
      <c r="I38" s="77" t="s">
        <v>193</v>
      </c>
      <c r="J38" s="39" t="s">
        <v>501</v>
      </c>
      <c r="K38" s="6">
        <v>43214</v>
      </c>
      <c r="L38" s="6">
        <v>43701</v>
      </c>
      <c r="M38" s="7">
        <f t="shared" ref="M38" si="89">S38/AE38*100</f>
        <v>85.000000000000014</v>
      </c>
      <c r="N38" s="8">
        <v>3</v>
      </c>
      <c r="O38" s="8" t="s">
        <v>502</v>
      </c>
      <c r="P38" s="8" t="s">
        <v>513</v>
      </c>
      <c r="Q38" s="15" t="s">
        <v>233</v>
      </c>
      <c r="R38" s="41" t="s">
        <v>36</v>
      </c>
      <c r="S38" s="99">
        <f t="shared" ref="S38" si="90">T38+U38</f>
        <v>349633.9</v>
      </c>
      <c r="T38" s="126">
        <v>349633.9</v>
      </c>
      <c r="U38" s="98">
        <v>0</v>
      </c>
      <c r="V38" s="99">
        <f t="shared" ref="V38:V41" si="91">W38+X38</f>
        <v>53473.42</v>
      </c>
      <c r="W38" s="127">
        <v>53473.42</v>
      </c>
      <c r="X38" s="98">
        <v>0</v>
      </c>
      <c r="Y38" s="99">
        <f t="shared" ref="Y38" si="92">Z38+AA38</f>
        <v>8226.68</v>
      </c>
      <c r="Z38" s="127">
        <v>8226.68</v>
      </c>
      <c r="AA38" s="123">
        <v>0</v>
      </c>
      <c r="AB38" s="96">
        <f t="shared" ref="AB38:AB50" si="93">AC38+AD38</f>
        <v>0</v>
      </c>
      <c r="AC38" s="128">
        <v>0</v>
      </c>
      <c r="AD38" s="128">
        <v>0</v>
      </c>
      <c r="AE38" s="107">
        <f t="shared" ref="AE38:AE54" si="94">S38+V38+Y38+AB38</f>
        <v>411334</v>
      </c>
      <c r="AF38" s="96">
        <v>0</v>
      </c>
      <c r="AG38" s="96">
        <f t="shared" ref="AG38:AG66" si="95">AE38+AF38</f>
        <v>411334</v>
      </c>
      <c r="AH38" s="108" t="s">
        <v>163</v>
      </c>
      <c r="AI38" s="105" t="s">
        <v>193</v>
      </c>
      <c r="AJ38" s="106">
        <v>0</v>
      </c>
      <c r="AK38" s="106">
        <v>0</v>
      </c>
      <c r="AL38" s="10"/>
    </row>
    <row r="39" spans="1:38" ht="266.25" customHeight="1" x14ac:dyDescent="0.25">
      <c r="A39" s="11">
        <v>1</v>
      </c>
      <c r="B39" s="139">
        <v>120582</v>
      </c>
      <c r="C39" s="71">
        <v>109</v>
      </c>
      <c r="D39" s="60" t="s">
        <v>181</v>
      </c>
      <c r="E39" s="12" t="s">
        <v>251</v>
      </c>
      <c r="F39" s="82" t="s">
        <v>402</v>
      </c>
      <c r="G39" s="18" t="s">
        <v>236</v>
      </c>
      <c r="H39" s="18" t="s">
        <v>239</v>
      </c>
      <c r="I39" s="86" t="s">
        <v>193</v>
      </c>
      <c r="J39" s="5" t="s">
        <v>242</v>
      </c>
      <c r="K39" s="6">
        <v>43129</v>
      </c>
      <c r="L39" s="6" t="s">
        <v>250</v>
      </c>
      <c r="M39" s="7">
        <v>85.000000819683009</v>
      </c>
      <c r="N39" s="8">
        <v>1</v>
      </c>
      <c r="O39" s="8" t="s">
        <v>246</v>
      </c>
      <c r="P39" s="8" t="s">
        <v>246</v>
      </c>
      <c r="Q39" s="14" t="s">
        <v>233</v>
      </c>
      <c r="R39" s="8" t="s">
        <v>36</v>
      </c>
      <c r="S39" s="96">
        <f>T39+U39</f>
        <v>518493.12</v>
      </c>
      <c r="T39" s="98">
        <v>518493.12</v>
      </c>
      <c r="U39" s="98">
        <v>0</v>
      </c>
      <c r="V39" s="99">
        <f t="shared" si="91"/>
        <v>79298.94</v>
      </c>
      <c r="W39" s="98">
        <v>79298.94</v>
      </c>
      <c r="X39" s="98">
        <v>0</v>
      </c>
      <c r="Y39" s="96">
        <f>Z39+AA39</f>
        <v>12199.84</v>
      </c>
      <c r="Z39" s="98">
        <v>12199.84</v>
      </c>
      <c r="AA39" s="98">
        <v>0</v>
      </c>
      <c r="AB39" s="96">
        <f t="shared" si="93"/>
        <v>0</v>
      </c>
      <c r="AC39" s="98"/>
      <c r="AD39" s="98"/>
      <c r="AE39" s="107">
        <f t="shared" si="94"/>
        <v>609991.9</v>
      </c>
      <c r="AF39" s="96">
        <v>0</v>
      </c>
      <c r="AG39" s="96">
        <f t="shared" si="95"/>
        <v>609991.9</v>
      </c>
      <c r="AH39" s="108" t="s">
        <v>163</v>
      </c>
      <c r="AI39" s="105" t="s">
        <v>193</v>
      </c>
      <c r="AJ39" s="106">
        <v>0</v>
      </c>
      <c r="AK39" s="112">
        <v>0</v>
      </c>
      <c r="AL39" s="10"/>
    </row>
    <row r="40" spans="1:38" s="3" customFormat="1" ht="269.25" customHeight="1" x14ac:dyDescent="0.25">
      <c r="A40" s="11">
        <v>2</v>
      </c>
      <c r="B40" s="139">
        <v>120630</v>
      </c>
      <c r="C40" s="71">
        <v>101</v>
      </c>
      <c r="D40" s="60" t="s">
        <v>181</v>
      </c>
      <c r="E40" s="41" t="s">
        <v>251</v>
      </c>
      <c r="F40" s="82" t="s">
        <v>402</v>
      </c>
      <c r="G40" s="18" t="s">
        <v>344</v>
      </c>
      <c r="H40" s="18" t="s">
        <v>347</v>
      </c>
      <c r="I40" s="86" t="s">
        <v>193</v>
      </c>
      <c r="J40" s="39" t="s">
        <v>353</v>
      </c>
      <c r="K40" s="6">
        <v>43145</v>
      </c>
      <c r="L40" s="6">
        <v>43630</v>
      </c>
      <c r="M40" s="7">
        <v>85.000000236289679</v>
      </c>
      <c r="N40" s="4">
        <v>1</v>
      </c>
      <c r="O40" s="4" t="s">
        <v>246</v>
      </c>
      <c r="P40" s="4" t="s">
        <v>352</v>
      </c>
      <c r="Q40" s="51" t="s">
        <v>233</v>
      </c>
      <c r="R40" s="8" t="s">
        <v>36</v>
      </c>
      <c r="S40" s="96">
        <f t="shared" ref="S40:S41" si="96">T40+U40</f>
        <v>359727.94</v>
      </c>
      <c r="T40" s="98">
        <v>359727.94</v>
      </c>
      <c r="U40" s="98">
        <v>0</v>
      </c>
      <c r="V40" s="99">
        <f t="shared" si="91"/>
        <v>55017.21</v>
      </c>
      <c r="W40" s="98">
        <v>55017.21</v>
      </c>
      <c r="X40" s="98">
        <v>0</v>
      </c>
      <c r="Y40" s="96">
        <f t="shared" ref="Y40:Y41" si="97">Z40+AA40</f>
        <v>8464.19</v>
      </c>
      <c r="Z40" s="98">
        <v>8464.19</v>
      </c>
      <c r="AA40" s="98">
        <v>0</v>
      </c>
      <c r="AB40" s="96">
        <f t="shared" si="93"/>
        <v>0</v>
      </c>
      <c r="AC40" s="98"/>
      <c r="AD40" s="98"/>
      <c r="AE40" s="107">
        <f t="shared" si="94"/>
        <v>423209.34</v>
      </c>
      <c r="AF40" s="96">
        <v>0</v>
      </c>
      <c r="AG40" s="96">
        <f t="shared" si="95"/>
        <v>423209.34</v>
      </c>
      <c r="AH40" s="104" t="s">
        <v>163</v>
      </c>
      <c r="AI40" s="105"/>
      <c r="AJ40" s="106">
        <v>21160</v>
      </c>
      <c r="AK40" s="106">
        <v>0</v>
      </c>
      <c r="AL40" s="52"/>
    </row>
    <row r="41" spans="1:38" s="3" customFormat="1" ht="251.25" customHeight="1" x14ac:dyDescent="0.25">
      <c r="A41" s="11">
        <v>3</v>
      </c>
      <c r="B41" s="139">
        <v>120672</v>
      </c>
      <c r="C41" s="71">
        <v>106</v>
      </c>
      <c r="D41" s="60" t="s">
        <v>181</v>
      </c>
      <c r="E41" s="41" t="s">
        <v>251</v>
      </c>
      <c r="F41" s="82" t="s">
        <v>402</v>
      </c>
      <c r="G41" s="18" t="s">
        <v>345</v>
      </c>
      <c r="H41" s="18" t="s">
        <v>348</v>
      </c>
      <c r="I41" s="86" t="s">
        <v>193</v>
      </c>
      <c r="J41" s="39" t="s">
        <v>354</v>
      </c>
      <c r="K41" s="6">
        <v>43145</v>
      </c>
      <c r="L41" s="6">
        <v>43630</v>
      </c>
      <c r="M41" s="7">
        <v>85</v>
      </c>
      <c r="N41" s="4">
        <v>1</v>
      </c>
      <c r="O41" s="4" t="s">
        <v>246</v>
      </c>
      <c r="P41" s="4" t="s">
        <v>246</v>
      </c>
      <c r="Q41" s="51" t="s">
        <v>233</v>
      </c>
      <c r="R41" s="8" t="s">
        <v>36</v>
      </c>
      <c r="S41" s="96">
        <f t="shared" si="96"/>
        <v>508342.5</v>
      </c>
      <c r="T41" s="98">
        <v>508342.5</v>
      </c>
      <c r="U41" s="98">
        <v>0</v>
      </c>
      <c r="V41" s="99">
        <f t="shared" si="91"/>
        <v>77746.5</v>
      </c>
      <c r="W41" s="98">
        <v>77746.5</v>
      </c>
      <c r="X41" s="98">
        <v>0</v>
      </c>
      <c r="Y41" s="96">
        <f t="shared" si="97"/>
        <v>11961</v>
      </c>
      <c r="Z41" s="98">
        <v>11961</v>
      </c>
      <c r="AA41" s="98">
        <v>0</v>
      </c>
      <c r="AB41" s="96">
        <f t="shared" si="93"/>
        <v>0</v>
      </c>
      <c r="AC41" s="98"/>
      <c r="AD41" s="98"/>
      <c r="AE41" s="107">
        <f t="shared" si="94"/>
        <v>598050</v>
      </c>
      <c r="AF41" s="96">
        <v>0</v>
      </c>
      <c r="AG41" s="96">
        <f t="shared" si="95"/>
        <v>598050</v>
      </c>
      <c r="AH41" s="104" t="s">
        <v>163</v>
      </c>
      <c r="AI41" s="105"/>
      <c r="AJ41" s="106">
        <v>0</v>
      </c>
      <c r="AK41" s="106">
        <v>0</v>
      </c>
      <c r="AL41" s="52"/>
    </row>
    <row r="42" spans="1:38" s="9" customFormat="1" ht="315" x14ac:dyDescent="0.25">
      <c r="A42" s="11">
        <v>1</v>
      </c>
      <c r="B42" s="139">
        <v>119193</v>
      </c>
      <c r="C42" s="71">
        <v>2</v>
      </c>
      <c r="D42" s="60" t="s">
        <v>179</v>
      </c>
      <c r="E42" s="12" t="s">
        <v>171</v>
      </c>
      <c r="F42" s="82" t="s">
        <v>127</v>
      </c>
      <c r="G42" s="18" t="s">
        <v>37</v>
      </c>
      <c r="H42" s="18" t="s">
        <v>35</v>
      </c>
      <c r="I42" s="85" t="s">
        <v>193</v>
      </c>
      <c r="J42" s="5" t="s">
        <v>38</v>
      </c>
      <c r="K42" s="6">
        <v>42459</v>
      </c>
      <c r="L42" s="6">
        <v>43373</v>
      </c>
      <c r="M42" s="7">
        <f>S42/AE42*100</f>
        <v>83.983862816086358</v>
      </c>
      <c r="N42" s="8" t="s">
        <v>160</v>
      </c>
      <c r="O42" s="8" t="s">
        <v>161</v>
      </c>
      <c r="P42" s="8" t="s">
        <v>161</v>
      </c>
      <c r="Q42" s="14" t="s">
        <v>162</v>
      </c>
      <c r="R42" s="4" t="s">
        <v>36</v>
      </c>
      <c r="S42" s="96">
        <f>T42+U42</f>
        <v>11141147.18</v>
      </c>
      <c r="T42" s="98">
        <v>8984364.5299999993</v>
      </c>
      <c r="U42" s="98">
        <v>2156782.65</v>
      </c>
      <c r="V42" s="96">
        <f>W42+X42</f>
        <v>0</v>
      </c>
      <c r="W42" s="98">
        <v>0</v>
      </c>
      <c r="X42" s="98">
        <v>0</v>
      </c>
      <c r="Y42" s="96">
        <f>Z42+AA42</f>
        <v>2124671.7600000002</v>
      </c>
      <c r="Z42" s="98">
        <v>1585476.09</v>
      </c>
      <c r="AA42" s="98">
        <v>539195.67000000004</v>
      </c>
      <c r="AB42" s="96">
        <f t="shared" si="93"/>
        <v>0</v>
      </c>
      <c r="AC42" s="98"/>
      <c r="AD42" s="98"/>
      <c r="AE42" s="107">
        <f t="shared" si="94"/>
        <v>13265818.939999999</v>
      </c>
      <c r="AF42" s="96">
        <v>0</v>
      </c>
      <c r="AG42" s="96">
        <f t="shared" si="95"/>
        <v>13265818.939999999</v>
      </c>
      <c r="AH42" s="108" t="s">
        <v>163</v>
      </c>
      <c r="AI42" s="105" t="s">
        <v>395</v>
      </c>
      <c r="AJ42" s="109">
        <v>5849501.2200000007</v>
      </c>
      <c r="AK42" s="106">
        <v>0</v>
      </c>
      <c r="AL42" s="65"/>
    </row>
    <row r="43" spans="1:38" ht="220.5" x14ac:dyDescent="0.25">
      <c r="A43" s="11">
        <v>2</v>
      </c>
      <c r="B43" s="139">
        <v>117842</v>
      </c>
      <c r="C43" s="71">
        <v>3</v>
      </c>
      <c r="D43" s="60" t="s">
        <v>179</v>
      </c>
      <c r="E43" s="12" t="s">
        <v>171</v>
      </c>
      <c r="F43" s="84" t="s">
        <v>127</v>
      </c>
      <c r="G43" s="18" t="s">
        <v>40</v>
      </c>
      <c r="H43" s="18" t="s">
        <v>39</v>
      </c>
      <c r="I43" s="86" t="s">
        <v>216</v>
      </c>
      <c r="J43" s="5" t="s">
        <v>41</v>
      </c>
      <c r="K43" s="6">
        <v>42534</v>
      </c>
      <c r="L43" s="6">
        <v>43446</v>
      </c>
      <c r="M43" s="7">
        <f t="shared" ref="M43:M106" si="98">S43/AE43*100</f>
        <v>83.983862836833197</v>
      </c>
      <c r="N43" s="8" t="s">
        <v>160</v>
      </c>
      <c r="O43" s="8" t="s">
        <v>161</v>
      </c>
      <c r="P43" s="8" t="s">
        <v>161</v>
      </c>
      <c r="Q43" s="14" t="s">
        <v>162</v>
      </c>
      <c r="R43" s="4" t="s">
        <v>36</v>
      </c>
      <c r="S43" s="96">
        <f>T43+U43</f>
        <v>16024237.960000001</v>
      </c>
      <c r="T43" s="98">
        <v>12922151.800000001</v>
      </c>
      <c r="U43" s="98">
        <v>3102086.16</v>
      </c>
      <c r="V43" s="96">
        <f t="shared" ref="V43:V106" si="99">W43+X43</f>
        <v>0</v>
      </c>
      <c r="W43" s="98">
        <v>0</v>
      </c>
      <c r="X43" s="98">
        <v>0</v>
      </c>
      <c r="Y43" s="96">
        <f>Z43+AA43</f>
        <v>3055901.27</v>
      </c>
      <c r="Z43" s="98">
        <v>2280379.73</v>
      </c>
      <c r="AA43" s="98">
        <v>775521.54</v>
      </c>
      <c r="AB43" s="96">
        <f t="shared" si="93"/>
        <v>0</v>
      </c>
      <c r="AC43" s="98"/>
      <c r="AD43" s="98"/>
      <c r="AE43" s="107">
        <f t="shared" si="94"/>
        <v>19080139.23</v>
      </c>
      <c r="AF43" s="96">
        <v>0</v>
      </c>
      <c r="AG43" s="96">
        <f t="shared" si="95"/>
        <v>19080139.23</v>
      </c>
      <c r="AH43" s="108" t="s">
        <v>163</v>
      </c>
      <c r="AI43" s="105" t="s">
        <v>396</v>
      </c>
      <c r="AJ43" s="106">
        <v>5848703.79</v>
      </c>
      <c r="AK43" s="112">
        <v>0</v>
      </c>
      <c r="AL43" s="10"/>
    </row>
    <row r="44" spans="1:38" ht="236.25" x14ac:dyDescent="0.25">
      <c r="A44" s="11">
        <v>3</v>
      </c>
      <c r="B44" s="139">
        <v>118291</v>
      </c>
      <c r="C44" s="71">
        <v>4</v>
      </c>
      <c r="D44" s="60" t="s">
        <v>180</v>
      </c>
      <c r="E44" s="12" t="s">
        <v>171</v>
      </c>
      <c r="F44" s="84" t="s">
        <v>127</v>
      </c>
      <c r="G44" s="18" t="s">
        <v>43</v>
      </c>
      <c r="H44" s="18" t="s">
        <v>42</v>
      </c>
      <c r="I44" s="86" t="s">
        <v>215</v>
      </c>
      <c r="J44" s="5" t="s">
        <v>44</v>
      </c>
      <c r="K44" s="6">
        <v>42459</v>
      </c>
      <c r="L44" s="6">
        <v>43220</v>
      </c>
      <c r="M44" s="7">
        <f t="shared" si="98"/>
        <v>83.983862772799696</v>
      </c>
      <c r="N44" s="8" t="s">
        <v>160</v>
      </c>
      <c r="O44" s="8" t="s">
        <v>161</v>
      </c>
      <c r="P44" s="8" t="s">
        <v>161</v>
      </c>
      <c r="Q44" s="14" t="s">
        <v>162</v>
      </c>
      <c r="R44" s="4" t="s">
        <v>36</v>
      </c>
      <c r="S44" s="96">
        <f t="shared" ref="S44:S107" si="100">T44+U44</f>
        <v>9512414.3200000003</v>
      </c>
      <c r="T44" s="98">
        <v>7670933.3799999999</v>
      </c>
      <c r="U44" s="98">
        <v>1841480.94</v>
      </c>
      <c r="V44" s="96">
        <f t="shared" si="99"/>
        <v>0</v>
      </c>
      <c r="W44" s="98">
        <v>0</v>
      </c>
      <c r="X44" s="98">
        <v>0</v>
      </c>
      <c r="Y44" s="96">
        <f t="shared" ref="Y44:Y107" si="101">Z44+AA44</f>
        <v>1814064.3699999999</v>
      </c>
      <c r="Z44" s="98">
        <v>1353694.13</v>
      </c>
      <c r="AA44" s="98">
        <v>460370.24</v>
      </c>
      <c r="AB44" s="96">
        <f t="shared" si="93"/>
        <v>0</v>
      </c>
      <c r="AC44" s="98"/>
      <c r="AD44" s="98"/>
      <c r="AE44" s="107">
        <f t="shared" si="94"/>
        <v>11326478.689999999</v>
      </c>
      <c r="AF44" s="96">
        <v>0</v>
      </c>
      <c r="AG44" s="96">
        <f t="shared" si="95"/>
        <v>11326478.689999999</v>
      </c>
      <c r="AH44" s="108" t="s">
        <v>398</v>
      </c>
      <c r="AI44" s="105" t="s">
        <v>231</v>
      </c>
      <c r="AJ44" s="106">
        <f>7182085.22+859420.33</f>
        <v>8041505.5499999998</v>
      </c>
      <c r="AK44" s="112">
        <v>0</v>
      </c>
      <c r="AL44" s="10"/>
    </row>
    <row r="45" spans="1:38" ht="189" x14ac:dyDescent="0.25">
      <c r="A45" s="11">
        <v>4</v>
      </c>
      <c r="B45" s="139">
        <v>118957</v>
      </c>
      <c r="C45" s="71">
        <v>5</v>
      </c>
      <c r="D45" s="60" t="s">
        <v>184</v>
      </c>
      <c r="E45" s="12" t="s">
        <v>171</v>
      </c>
      <c r="F45" s="84" t="s">
        <v>127</v>
      </c>
      <c r="G45" s="18" t="s">
        <v>46</v>
      </c>
      <c r="H45" s="18" t="s">
        <v>45</v>
      </c>
      <c r="I45" s="86" t="s">
        <v>216</v>
      </c>
      <c r="J45" s="5" t="s">
        <v>47</v>
      </c>
      <c r="K45" s="6">
        <v>42900</v>
      </c>
      <c r="L45" s="6">
        <v>43722</v>
      </c>
      <c r="M45" s="7">
        <f t="shared" si="98"/>
        <v>83.983862721834797</v>
      </c>
      <c r="N45" s="8" t="s">
        <v>160</v>
      </c>
      <c r="O45" s="8" t="s">
        <v>161</v>
      </c>
      <c r="P45" s="8" t="s">
        <v>161</v>
      </c>
      <c r="Q45" s="14" t="s">
        <v>162</v>
      </c>
      <c r="R45" s="4" t="s">
        <v>36</v>
      </c>
      <c r="S45" s="96">
        <f>T45+U45</f>
        <v>4555318.1900000004</v>
      </c>
      <c r="T45" s="98">
        <v>3673467.24</v>
      </c>
      <c r="U45" s="98">
        <v>881850.95</v>
      </c>
      <c r="V45" s="96">
        <f t="shared" si="99"/>
        <v>0</v>
      </c>
      <c r="W45" s="98">
        <v>0</v>
      </c>
      <c r="X45" s="98">
        <v>0</v>
      </c>
      <c r="Y45" s="96">
        <f t="shared" si="101"/>
        <v>868721.67</v>
      </c>
      <c r="Z45" s="98">
        <v>648258.93000000005</v>
      </c>
      <c r="AA45" s="98">
        <v>220462.74</v>
      </c>
      <c r="AB45" s="96">
        <f t="shared" si="93"/>
        <v>0</v>
      </c>
      <c r="AC45" s="98"/>
      <c r="AD45" s="98"/>
      <c r="AE45" s="107">
        <f t="shared" si="94"/>
        <v>5424039.8600000003</v>
      </c>
      <c r="AF45" s="96">
        <v>0</v>
      </c>
      <c r="AG45" s="96">
        <f t="shared" si="95"/>
        <v>5424039.8600000003</v>
      </c>
      <c r="AH45" s="108" t="s">
        <v>163</v>
      </c>
      <c r="AI45" s="129" t="s">
        <v>193</v>
      </c>
      <c r="AJ45" s="106">
        <v>158885.89000000001</v>
      </c>
      <c r="AK45" s="112">
        <v>0</v>
      </c>
      <c r="AL45" s="10"/>
    </row>
    <row r="46" spans="1:38" ht="189" x14ac:dyDescent="0.25">
      <c r="A46" s="11">
        <v>5</v>
      </c>
      <c r="B46" s="139">
        <v>118448</v>
      </c>
      <c r="C46" s="71">
        <v>6</v>
      </c>
      <c r="D46" s="60" t="s">
        <v>179</v>
      </c>
      <c r="E46" s="12" t="s">
        <v>171</v>
      </c>
      <c r="F46" s="84" t="s">
        <v>127</v>
      </c>
      <c r="G46" s="18" t="s">
        <v>49</v>
      </c>
      <c r="H46" s="18" t="s">
        <v>48</v>
      </c>
      <c r="I46" s="86" t="s">
        <v>193</v>
      </c>
      <c r="J46" s="5" t="s">
        <v>50</v>
      </c>
      <c r="K46" s="6">
        <v>42458</v>
      </c>
      <c r="L46" s="6">
        <v>43553</v>
      </c>
      <c r="M46" s="7">
        <f t="shared" si="98"/>
        <v>83.983862836271243</v>
      </c>
      <c r="N46" s="8" t="s">
        <v>160</v>
      </c>
      <c r="O46" s="8" t="s">
        <v>161</v>
      </c>
      <c r="P46" s="8" t="s">
        <v>161</v>
      </c>
      <c r="Q46" s="14" t="s">
        <v>162</v>
      </c>
      <c r="R46" s="4" t="s">
        <v>36</v>
      </c>
      <c r="S46" s="96">
        <f t="shared" si="100"/>
        <v>15492558.379999999</v>
      </c>
      <c r="T46" s="98">
        <v>12493398.539999999</v>
      </c>
      <c r="U46" s="98">
        <v>2999159.84</v>
      </c>
      <c r="V46" s="96">
        <f t="shared" si="99"/>
        <v>0</v>
      </c>
      <c r="W46" s="98">
        <v>0</v>
      </c>
      <c r="X46" s="98">
        <v>0</v>
      </c>
      <c r="Y46" s="96">
        <f t="shared" si="101"/>
        <v>2954507.35</v>
      </c>
      <c r="Z46" s="98">
        <v>2204717.39</v>
      </c>
      <c r="AA46" s="98">
        <v>749789.96</v>
      </c>
      <c r="AB46" s="96">
        <f t="shared" si="93"/>
        <v>0</v>
      </c>
      <c r="AC46" s="98"/>
      <c r="AD46" s="98"/>
      <c r="AE46" s="107">
        <f t="shared" si="94"/>
        <v>18447065.73</v>
      </c>
      <c r="AF46" s="96">
        <v>0</v>
      </c>
      <c r="AG46" s="96">
        <f t="shared" si="95"/>
        <v>18447065.73</v>
      </c>
      <c r="AH46" s="108" t="s">
        <v>163</v>
      </c>
      <c r="AI46" s="105" t="s">
        <v>206</v>
      </c>
      <c r="AJ46" s="106">
        <v>5834444.9199999999</v>
      </c>
      <c r="AK46" s="112">
        <v>0</v>
      </c>
      <c r="AL46" s="10"/>
    </row>
    <row r="47" spans="1:38" ht="110.25" x14ac:dyDescent="0.25">
      <c r="A47" s="11">
        <v>6</v>
      </c>
      <c r="B47" s="139">
        <v>118575</v>
      </c>
      <c r="C47" s="71">
        <v>7</v>
      </c>
      <c r="D47" s="60" t="s">
        <v>181</v>
      </c>
      <c r="E47" s="12" t="s">
        <v>171</v>
      </c>
      <c r="F47" s="84" t="s">
        <v>127</v>
      </c>
      <c r="G47" s="18" t="s">
        <v>52</v>
      </c>
      <c r="H47" s="18" t="s">
        <v>51</v>
      </c>
      <c r="I47" s="86" t="s">
        <v>193</v>
      </c>
      <c r="J47" s="5" t="s">
        <v>53</v>
      </c>
      <c r="K47" s="6">
        <v>42592</v>
      </c>
      <c r="L47" s="6">
        <v>43322</v>
      </c>
      <c r="M47" s="7">
        <f t="shared" si="98"/>
        <v>83.983862823517285</v>
      </c>
      <c r="N47" s="8" t="s">
        <v>160</v>
      </c>
      <c r="O47" s="8" t="s">
        <v>161</v>
      </c>
      <c r="P47" s="8" t="s">
        <v>161</v>
      </c>
      <c r="Q47" s="14" t="s">
        <v>162</v>
      </c>
      <c r="R47" s="4" t="s">
        <v>36</v>
      </c>
      <c r="S47" s="96">
        <f t="shared" si="100"/>
        <v>8244072.25</v>
      </c>
      <c r="T47" s="98">
        <v>6648126</v>
      </c>
      <c r="U47" s="98">
        <v>1595946.25</v>
      </c>
      <c r="V47" s="96">
        <f t="shared" si="99"/>
        <v>0</v>
      </c>
      <c r="W47" s="98">
        <v>0</v>
      </c>
      <c r="X47" s="98">
        <v>0</v>
      </c>
      <c r="Y47" s="96">
        <f t="shared" si="101"/>
        <v>1572185.27</v>
      </c>
      <c r="Z47" s="98">
        <v>1173198.71</v>
      </c>
      <c r="AA47" s="98">
        <v>398986.56</v>
      </c>
      <c r="AB47" s="96">
        <f t="shared" si="93"/>
        <v>0</v>
      </c>
      <c r="AC47" s="98"/>
      <c r="AD47" s="98"/>
      <c r="AE47" s="107">
        <f t="shared" si="94"/>
        <v>9816257.5199999996</v>
      </c>
      <c r="AF47" s="96">
        <v>0</v>
      </c>
      <c r="AG47" s="96">
        <f t="shared" si="95"/>
        <v>9816257.5199999996</v>
      </c>
      <c r="AH47" s="108" t="s">
        <v>163</v>
      </c>
      <c r="AI47" s="105" t="s">
        <v>197</v>
      </c>
      <c r="AJ47" s="106">
        <f>1324130.48+173954.09</f>
        <v>1498084.57</v>
      </c>
      <c r="AK47" s="112">
        <v>0</v>
      </c>
      <c r="AL47" s="10"/>
    </row>
    <row r="48" spans="1:38" ht="267.75" x14ac:dyDescent="0.25">
      <c r="A48" s="11">
        <v>7</v>
      </c>
      <c r="B48" s="139">
        <v>122100</v>
      </c>
      <c r="C48" s="71">
        <v>8</v>
      </c>
      <c r="D48" s="60" t="s">
        <v>182</v>
      </c>
      <c r="E48" s="12" t="s">
        <v>171</v>
      </c>
      <c r="F48" s="84" t="s">
        <v>127</v>
      </c>
      <c r="G48" s="18" t="s">
        <v>55</v>
      </c>
      <c r="H48" s="18" t="s">
        <v>54</v>
      </c>
      <c r="I48" s="86" t="s">
        <v>193</v>
      </c>
      <c r="J48" s="5" t="s">
        <v>56</v>
      </c>
      <c r="K48" s="6">
        <v>42661</v>
      </c>
      <c r="L48" s="6">
        <v>43573</v>
      </c>
      <c r="M48" s="7">
        <f t="shared" si="98"/>
        <v>83.983862943976007</v>
      </c>
      <c r="N48" s="8" t="s">
        <v>160</v>
      </c>
      <c r="O48" s="8" t="s">
        <v>161</v>
      </c>
      <c r="P48" s="8" t="s">
        <v>161</v>
      </c>
      <c r="Q48" s="14" t="s">
        <v>162</v>
      </c>
      <c r="R48" s="4" t="s">
        <v>36</v>
      </c>
      <c r="S48" s="96">
        <f t="shared" si="100"/>
        <v>1681184.87</v>
      </c>
      <c r="T48" s="98">
        <v>1355729.12</v>
      </c>
      <c r="U48" s="98">
        <v>325455.75</v>
      </c>
      <c r="V48" s="96">
        <f t="shared" si="99"/>
        <v>0</v>
      </c>
      <c r="W48" s="98">
        <v>0</v>
      </c>
      <c r="X48" s="98">
        <v>0</v>
      </c>
      <c r="Y48" s="96">
        <f t="shared" si="101"/>
        <v>320610.25</v>
      </c>
      <c r="Z48" s="98">
        <v>239246.31</v>
      </c>
      <c r="AA48" s="98">
        <v>81363.94</v>
      </c>
      <c r="AB48" s="96">
        <f t="shared" si="93"/>
        <v>0</v>
      </c>
      <c r="AC48" s="98"/>
      <c r="AD48" s="98"/>
      <c r="AE48" s="107">
        <f t="shared" si="94"/>
        <v>2001795.12</v>
      </c>
      <c r="AF48" s="96">
        <v>0</v>
      </c>
      <c r="AG48" s="96">
        <f t="shared" si="95"/>
        <v>2001795.12</v>
      </c>
      <c r="AH48" s="108" t="s">
        <v>163</v>
      </c>
      <c r="AI48" s="105" t="s">
        <v>534</v>
      </c>
      <c r="AJ48" s="106">
        <v>258033.64</v>
      </c>
      <c r="AK48" s="112">
        <v>0</v>
      </c>
      <c r="AL48" s="10"/>
    </row>
    <row r="49" spans="1:38" ht="173.25" x14ac:dyDescent="0.25">
      <c r="A49" s="11">
        <v>8</v>
      </c>
      <c r="B49" s="139">
        <v>120313</v>
      </c>
      <c r="C49" s="71">
        <v>9</v>
      </c>
      <c r="D49" s="60" t="s">
        <v>176</v>
      </c>
      <c r="E49" s="12" t="s">
        <v>171</v>
      </c>
      <c r="F49" s="84" t="s">
        <v>127</v>
      </c>
      <c r="G49" s="18" t="s">
        <v>57</v>
      </c>
      <c r="H49" s="18" t="s">
        <v>399</v>
      </c>
      <c r="I49" s="86" t="s">
        <v>220</v>
      </c>
      <c r="J49" s="5" t="s">
        <v>58</v>
      </c>
      <c r="K49" s="6">
        <v>42446</v>
      </c>
      <c r="L49" s="6">
        <v>43541</v>
      </c>
      <c r="M49" s="7">
        <f t="shared" si="98"/>
        <v>83.983862848864632</v>
      </c>
      <c r="N49" s="8" t="s">
        <v>160</v>
      </c>
      <c r="O49" s="8" t="s">
        <v>161</v>
      </c>
      <c r="P49" s="8" t="s">
        <v>161</v>
      </c>
      <c r="Q49" s="14" t="s">
        <v>162</v>
      </c>
      <c r="R49" s="4" t="s">
        <v>36</v>
      </c>
      <c r="S49" s="96">
        <f t="shared" si="100"/>
        <v>30189820.119999997</v>
      </c>
      <c r="T49" s="98">
        <v>24345459.629999999</v>
      </c>
      <c r="U49" s="98">
        <v>5844360.4900000002</v>
      </c>
      <c r="V49" s="96">
        <v>1966327.81</v>
      </c>
      <c r="W49" s="98">
        <v>1453132.81</v>
      </c>
      <c r="X49" s="98">
        <v>513195</v>
      </c>
      <c r="Y49" s="96">
        <f t="shared" si="101"/>
        <v>3791019.8899999997</v>
      </c>
      <c r="Z49" s="98">
        <v>2843124.76</v>
      </c>
      <c r="AA49" s="98">
        <v>947895.13</v>
      </c>
      <c r="AB49" s="96">
        <f t="shared" si="93"/>
        <v>0</v>
      </c>
      <c r="AC49" s="98"/>
      <c r="AD49" s="98"/>
      <c r="AE49" s="107">
        <f t="shared" si="94"/>
        <v>35947167.819999993</v>
      </c>
      <c r="AF49" s="96">
        <v>0</v>
      </c>
      <c r="AG49" s="96">
        <f t="shared" si="95"/>
        <v>35947167.819999993</v>
      </c>
      <c r="AH49" s="108" t="s">
        <v>163</v>
      </c>
      <c r="AI49" s="105" t="s">
        <v>545</v>
      </c>
      <c r="AJ49" s="106">
        <v>16755776.93</v>
      </c>
      <c r="AK49" s="112">
        <v>0</v>
      </c>
      <c r="AL49" s="10"/>
    </row>
    <row r="50" spans="1:38" ht="409.5" x14ac:dyDescent="0.25">
      <c r="A50" s="11">
        <v>9</v>
      </c>
      <c r="B50" s="139">
        <v>121644</v>
      </c>
      <c r="C50" s="71">
        <v>10</v>
      </c>
      <c r="D50" s="60" t="s">
        <v>182</v>
      </c>
      <c r="E50" s="12" t="s">
        <v>171</v>
      </c>
      <c r="F50" s="84" t="s">
        <v>127</v>
      </c>
      <c r="G50" s="18" t="s">
        <v>59</v>
      </c>
      <c r="H50" s="18" t="s">
        <v>54</v>
      </c>
      <c r="I50" s="86" t="s">
        <v>193</v>
      </c>
      <c r="J50" s="5" t="s">
        <v>60</v>
      </c>
      <c r="K50" s="6">
        <v>42538</v>
      </c>
      <c r="L50" s="6">
        <v>43298</v>
      </c>
      <c r="M50" s="7">
        <f t="shared" si="98"/>
        <v>83.983862739322618</v>
      </c>
      <c r="N50" s="8" t="s">
        <v>160</v>
      </c>
      <c r="O50" s="8" t="s">
        <v>161</v>
      </c>
      <c r="P50" s="8" t="s">
        <v>161</v>
      </c>
      <c r="Q50" s="14" t="s">
        <v>162</v>
      </c>
      <c r="R50" s="4" t="s">
        <v>36</v>
      </c>
      <c r="S50" s="96">
        <f t="shared" si="100"/>
        <v>2777962.48</v>
      </c>
      <c r="T50" s="98">
        <v>2240184.71</v>
      </c>
      <c r="U50" s="98">
        <v>537777.77</v>
      </c>
      <c r="V50" s="96">
        <f t="shared" si="99"/>
        <v>0</v>
      </c>
      <c r="W50" s="98">
        <v>0</v>
      </c>
      <c r="X50" s="98">
        <v>0</v>
      </c>
      <c r="Y50" s="96">
        <f t="shared" si="101"/>
        <v>529771.16</v>
      </c>
      <c r="Z50" s="98">
        <v>395326.72000000003</v>
      </c>
      <c r="AA50" s="98">
        <v>134444.44</v>
      </c>
      <c r="AB50" s="96">
        <f t="shared" si="93"/>
        <v>0</v>
      </c>
      <c r="AC50" s="98"/>
      <c r="AD50" s="98"/>
      <c r="AE50" s="107">
        <f t="shared" si="94"/>
        <v>3307733.64</v>
      </c>
      <c r="AF50" s="96">
        <v>192499.20000000001</v>
      </c>
      <c r="AG50" s="96">
        <f t="shared" si="95"/>
        <v>3500232.8400000003</v>
      </c>
      <c r="AH50" s="108" t="s">
        <v>163</v>
      </c>
      <c r="AI50" s="105" t="s">
        <v>295</v>
      </c>
      <c r="AJ50" s="106">
        <v>0</v>
      </c>
      <c r="AK50" s="112">
        <v>0</v>
      </c>
      <c r="AL50" s="10"/>
    </row>
    <row r="51" spans="1:38" ht="346.5" x14ac:dyDescent="0.25">
      <c r="A51" s="11">
        <v>10</v>
      </c>
      <c r="B51" s="139">
        <v>118305</v>
      </c>
      <c r="C51" s="71">
        <v>11</v>
      </c>
      <c r="D51" s="60" t="s">
        <v>176</v>
      </c>
      <c r="E51" s="12" t="s">
        <v>171</v>
      </c>
      <c r="F51" s="84" t="s">
        <v>127</v>
      </c>
      <c r="G51" s="18" t="s">
        <v>62</v>
      </c>
      <c r="H51" s="18" t="s">
        <v>61</v>
      </c>
      <c r="I51" s="86" t="s">
        <v>220</v>
      </c>
      <c r="J51" s="5" t="s">
        <v>63</v>
      </c>
      <c r="K51" s="6">
        <v>42467</v>
      </c>
      <c r="L51" s="6">
        <v>43562</v>
      </c>
      <c r="M51" s="7">
        <f t="shared" si="98"/>
        <v>83.98386285205288</v>
      </c>
      <c r="N51" s="8" t="s">
        <v>160</v>
      </c>
      <c r="O51" s="8" t="s">
        <v>161</v>
      </c>
      <c r="P51" s="8" t="s">
        <v>161</v>
      </c>
      <c r="Q51" s="14" t="s">
        <v>162</v>
      </c>
      <c r="R51" s="4" t="s">
        <v>36</v>
      </c>
      <c r="S51" s="96">
        <f t="shared" si="100"/>
        <v>13566298.970000001</v>
      </c>
      <c r="T51" s="98">
        <v>10940038.15</v>
      </c>
      <c r="U51" s="98">
        <v>2626260.8199999998</v>
      </c>
      <c r="V51" s="96">
        <f t="shared" si="99"/>
        <v>0</v>
      </c>
      <c r="W51" s="98">
        <v>0</v>
      </c>
      <c r="X51" s="98">
        <v>0</v>
      </c>
      <c r="Y51" s="96">
        <f t="shared" si="101"/>
        <v>2587160.17</v>
      </c>
      <c r="Z51" s="98">
        <v>1930594.97</v>
      </c>
      <c r="AA51" s="98">
        <v>656565.19999999995</v>
      </c>
      <c r="AB51" s="96">
        <f t="shared" ref="AB51:AB106" si="102">AC51+AD51</f>
        <v>0</v>
      </c>
      <c r="AC51" s="98"/>
      <c r="AD51" s="98"/>
      <c r="AE51" s="107">
        <f t="shared" si="94"/>
        <v>16153459.140000001</v>
      </c>
      <c r="AF51" s="96">
        <v>0</v>
      </c>
      <c r="AG51" s="96">
        <f t="shared" si="95"/>
        <v>16153459.140000001</v>
      </c>
      <c r="AH51" s="108" t="s">
        <v>163</v>
      </c>
      <c r="AI51" s="105" t="s">
        <v>199</v>
      </c>
      <c r="AJ51" s="106">
        <v>7983854.5899999989</v>
      </c>
      <c r="AK51" s="112">
        <v>0</v>
      </c>
      <c r="AL51" s="10"/>
    </row>
    <row r="52" spans="1:38" ht="173.25" x14ac:dyDescent="0.25">
      <c r="A52" s="11">
        <v>11</v>
      </c>
      <c r="B52" s="139">
        <v>118349</v>
      </c>
      <c r="C52" s="71">
        <v>13</v>
      </c>
      <c r="D52" s="60" t="s">
        <v>180</v>
      </c>
      <c r="E52" s="12" t="s">
        <v>171</v>
      </c>
      <c r="F52" s="84" t="s">
        <v>127</v>
      </c>
      <c r="G52" s="18" t="s">
        <v>65</v>
      </c>
      <c r="H52" s="18" t="s">
        <v>64</v>
      </c>
      <c r="I52" s="86" t="s">
        <v>216</v>
      </c>
      <c r="J52" s="5" t="s">
        <v>66</v>
      </c>
      <c r="K52" s="6">
        <v>42663</v>
      </c>
      <c r="L52" s="6">
        <v>43758</v>
      </c>
      <c r="M52" s="7">
        <f t="shared" si="98"/>
        <v>83.983862845432327</v>
      </c>
      <c r="N52" s="8" t="s">
        <v>160</v>
      </c>
      <c r="O52" s="8" t="s">
        <v>161</v>
      </c>
      <c r="P52" s="8" t="s">
        <v>161</v>
      </c>
      <c r="Q52" s="14" t="s">
        <v>162</v>
      </c>
      <c r="R52" s="4" t="s">
        <v>36</v>
      </c>
      <c r="S52" s="96">
        <f t="shared" si="100"/>
        <v>9782795.4699999988</v>
      </c>
      <c r="T52" s="98">
        <v>7888972.2199999997</v>
      </c>
      <c r="U52" s="98">
        <v>1893823.25</v>
      </c>
      <c r="V52" s="96">
        <f t="shared" si="99"/>
        <v>0</v>
      </c>
      <c r="W52" s="98">
        <v>0</v>
      </c>
      <c r="X52" s="98">
        <v>0</v>
      </c>
      <c r="Y52" s="96">
        <f t="shared" si="101"/>
        <v>1865627.3800000001</v>
      </c>
      <c r="Z52" s="98">
        <v>1392171.57</v>
      </c>
      <c r="AA52" s="98">
        <v>473455.81</v>
      </c>
      <c r="AB52" s="96">
        <f t="shared" si="102"/>
        <v>0</v>
      </c>
      <c r="AC52" s="98"/>
      <c r="AD52" s="98"/>
      <c r="AE52" s="107">
        <f t="shared" si="94"/>
        <v>11648422.85</v>
      </c>
      <c r="AF52" s="96">
        <v>0</v>
      </c>
      <c r="AG52" s="96">
        <f t="shared" si="95"/>
        <v>11648422.85</v>
      </c>
      <c r="AH52" s="108" t="s">
        <v>163</v>
      </c>
      <c r="AI52" s="105" t="s">
        <v>203</v>
      </c>
      <c r="AJ52" s="106">
        <v>469782.92000000004</v>
      </c>
      <c r="AK52" s="112">
        <v>0</v>
      </c>
      <c r="AL52" s="10"/>
    </row>
    <row r="53" spans="1:38" ht="141.75" x14ac:dyDescent="0.25">
      <c r="A53" s="11">
        <v>12</v>
      </c>
      <c r="B53" s="139">
        <v>118894</v>
      </c>
      <c r="C53" s="71">
        <v>15</v>
      </c>
      <c r="D53" s="60" t="s">
        <v>181</v>
      </c>
      <c r="E53" s="12" t="s">
        <v>171</v>
      </c>
      <c r="F53" s="84" t="s">
        <v>127</v>
      </c>
      <c r="G53" s="18" t="s">
        <v>68</v>
      </c>
      <c r="H53" s="18" t="s">
        <v>67</v>
      </c>
      <c r="I53" s="86" t="s">
        <v>193</v>
      </c>
      <c r="J53" s="5" t="s">
        <v>69</v>
      </c>
      <c r="K53" s="6">
        <v>42717</v>
      </c>
      <c r="L53" s="6">
        <v>43386</v>
      </c>
      <c r="M53" s="7">
        <f t="shared" si="98"/>
        <v>83.983863051796376</v>
      </c>
      <c r="N53" s="8" t="s">
        <v>160</v>
      </c>
      <c r="O53" s="8" t="s">
        <v>161</v>
      </c>
      <c r="P53" s="8" t="s">
        <v>161</v>
      </c>
      <c r="Q53" s="14" t="s">
        <v>162</v>
      </c>
      <c r="R53" s="4" t="s">
        <v>36</v>
      </c>
      <c r="S53" s="96">
        <f t="shared" si="100"/>
        <v>2106832.29</v>
      </c>
      <c r="T53" s="98">
        <v>1698976.68</v>
      </c>
      <c r="U53" s="98">
        <v>407855.61</v>
      </c>
      <c r="V53" s="96">
        <f t="shared" si="99"/>
        <v>0</v>
      </c>
      <c r="W53" s="98">
        <v>0</v>
      </c>
      <c r="X53" s="98">
        <v>0</v>
      </c>
      <c r="Y53" s="96">
        <f t="shared" si="101"/>
        <v>401783.30999999994</v>
      </c>
      <c r="Z53" s="98">
        <v>299819.40999999997</v>
      </c>
      <c r="AA53" s="98">
        <v>101963.9</v>
      </c>
      <c r="AB53" s="96">
        <f t="shared" si="102"/>
        <v>0</v>
      </c>
      <c r="AC53" s="98"/>
      <c r="AD53" s="98"/>
      <c r="AE53" s="107">
        <f t="shared" si="94"/>
        <v>2508615.6</v>
      </c>
      <c r="AF53" s="96">
        <v>154711.20000000001</v>
      </c>
      <c r="AG53" s="96">
        <f t="shared" si="95"/>
        <v>2663326.8000000003</v>
      </c>
      <c r="AH53" s="108" t="s">
        <v>163</v>
      </c>
      <c r="AI53" s="105" t="s">
        <v>198</v>
      </c>
      <c r="AJ53" s="106">
        <v>5817.56</v>
      </c>
      <c r="AK53" s="112">
        <v>0</v>
      </c>
      <c r="AL53" s="10"/>
    </row>
    <row r="54" spans="1:38" ht="252" x14ac:dyDescent="0.25">
      <c r="A54" s="11">
        <v>13</v>
      </c>
      <c r="B54" s="139">
        <v>117846</v>
      </c>
      <c r="C54" s="71">
        <v>16</v>
      </c>
      <c r="D54" s="79" t="s">
        <v>179</v>
      </c>
      <c r="E54" s="12" t="s">
        <v>171</v>
      </c>
      <c r="F54" s="84" t="s">
        <v>127</v>
      </c>
      <c r="G54" s="18" t="s">
        <v>128</v>
      </c>
      <c r="H54" s="18" t="s">
        <v>126</v>
      </c>
      <c r="I54" s="86" t="s">
        <v>222</v>
      </c>
      <c r="J54" s="5" t="s">
        <v>129</v>
      </c>
      <c r="K54" s="6">
        <v>42884</v>
      </c>
      <c r="L54" s="6">
        <v>43980</v>
      </c>
      <c r="M54" s="7">
        <f t="shared" si="98"/>
        <v>83.983862818994993</v>
      </c>
      <c r="N54" s="8" t="s">
        <v>160</v>
      </c>
      <c r="O54" s="8" t="s">
        <v>161</v>
      </c>
      <c r="P54" s="8" t="s">
        <v>161</v>
      </c>
      <c r="Q54" s="14" t="s">
        <v>162</v>
      </c>
      <c r="R54" s="4" t="s">
        <v>36</v>
      </c>
      <c r="S54" s="96">
        <f t="shared" si="100"/>
        <v>14853565.879999999</v>
      </c>
      <c r="T54" s="98">
        <v>11978106.76</v>
      </c>
      <c r="U54" s="98">
        <v>2875459.12</v>
      </c>
      <c r="V54" s="96">
        <f t="shared" si="99"/>
        <v>0</v>
      </c>
      <c r="W54" s="98">
        <v>0</v>
      </c>
      <c r="X54" s="98">
        <v>0</v>
      </c>
      <c r="Y54" s="96">
        <f t="shared" si="101"/>
        <v>2832648.33</v>
      </c>
      <c r="Z54" s="98">
        <v>2113783.5499999998</v>
      </c>
      <c r="AA54" s="98">
        <v>718864.78</v>
      </c>
      <c r="AB54" s="96">
        <f t="shared" si="102"/>
        <v>0</v>
      </c>
      <c r="AC54" s="98"/>
      <c r="AD54" s="98"/>
      <c r="AE54" s="107">
        <f t="shared" si="94"/>
        <v>17686214.210000001</v>
      </c>
      <c r="AF54" s="96">
        <v>0</v>
      </c>
      <c r="AG54" s="96">
        <f t="shared" si="95"/>
        <v>17686214.210000001</v>
      </c>
      <c r="AH54" s="108" t="s">
        <v>163</v>
      </c>
      <c r="AI54" s="129" t="s">
        <v>463</v>
      </c>
      <c r="AJ54" s="106">
        <v>135219.84</v>
      </c>
      <c r="AK54" s="112">
        <v>0</v>
      </c>
      <c r="AL54" s="10"/>
    </row>
    <row r="55" spans="1:38" ht="189" x14ac:dyDescent="0.25">
      <c r="A55" s="11">
        <v>14</v>
      </c>
      <c r="B55" s="139">
        <v>117841</v>
      </c>
      <c r="C55" s="71">
        <v>17</v>
      </c>
      <c r="D55" s="60" t="s">
        <v>180</v>
      </c>
      <c r="E55" s="12" t="s">
        <v>171</v>
      </c>
      <c r="F55" s="84" t="s">
        <v>127</v>
      </c>
      <c r="G55" s="18" t="s">
        <v>71</v>
      </c>
      <c r="H55" s="18" t="s">
        <v>70</v>
      </c>
      <c r="I55" s="86" t="s">
        <v>193</v>
      </c>
      <c r="J55" s="5" t="s">
        <v>72</v>
      </c>
      <c r="K55" s="6">
        <v>42482</v>
      </c>
      <c r="L55" s="6">
        <v>43577</v>
      </c>
      <c r="M55" s="7">
        <f t="shared" si="98"/>
        <v>83.983862859805768</v>
      </c>
      <c r="N55" s="8" t="s">
        <v>160</v>
      </c>
      <c r="O55" s="8" t="s">
        <v>161</v>
      </c>
      <c r="P55" s="8" t="s">
        <v>161</v>
      </c>
      <c r="Q55" s="14" t="s">
        <v>162</v>
      </c>
      <c r="R55" s="4" t="s">
        <v>36</v>
      </c>
      <c r="S55" s="96">
        <f t="shared" si="100"/>
        <v>9894631.8100000005</v>
      </c>
      <c r="T55" s="98">
        <v>7979158.4800000004</v>
      </c>
      <c r="U55" s="98">
        <v>1915473.33</v>
      </c>
      <c r="V55" s="96">
        <f t="shared" si="99"/>
        <v>0</v>
      </c>
      <c r="W55" s="98">
        <v>0</v>
      </c>
      <c r="X55" s="98">
        <v>0</v>
      </c>
      <c r="Y55" s="96">
        <f t="shared" si="101"/>
        <v>1886955.12</v>
      </c>
      <c r="Z55" s="98">
        <v>1408086.79</v>
      </c>
      <c r="AA55" s="98">
        <v>478868.33</v>
      </c>
      <c r="AB55" s="96">
        <f t="shared" si="102"/>
        <v>0</v>
      </c>
      <c r="AC55" s="98"/>
      <c r="AD55" s="98"/>
      <c r="AE55" s="107">
        <f t="shared" ref="AE55:AE119" si="103">S55+V55+Y55+AB55</f>
        <v>11781586.93</v>
      </c>
      <c r="AF55" s="96">
        <v>0</v>
      </c>
      <c r="AG55" s="96">
        <f t="shared" si="95"/>
        <v>11781586.93</v>
      </c>
      <c r="AH55" s="108" t="s">
        <v>163</v>
      </c>
      <c r="AI55" s="105" t="s">
        <v>378</v>
      </c>
      <c r="AJ55" s="106">
        <v>3440723.81</v>
      </c>
      <c r="AK55" s="112">
        <v>0</v>
      </c>
      <c r="AL55" s="10"/>
    </row>
    <row r="56" spans="1:38" ht="173.25" x14ac:dyDescent="0.25">
      <c r="A56" s="11">
        <v>15</v>
      </c>
      <c r="B56" s="139">
        <v>119195</v>
      </c>
      <c r="C56" s="71">
        <v>18</v>
      </c>
      <c r="D56" s="60" t="s">
        <v>177</v>
      </c>
      <c r="E56" s="12" t="s">
        <v>171</v>
      </c>
      <c r="F56" s="84" t="s">
        <v>127</v>
      </c>
      <c r="G56" s="18" t="s">
        <v>74</v>
      </c>
      <c r="H56" s="18" t="s">
        <v>73</v>
      </c>
      <c r="I56" s="86" t="s">
        <v>193</v>
      </c>
      <c r="J56" s="5" t="s">
        <v>75</v>
      </c>
      <c r="K56" s="6">
        <v>42464</v>
      </c>
      <c r="L56" s="6">
        <v>43500</v>
      </c>
      <c r="M56" s="7">
        <f t="shared" si="98"/>
        <v>83.983862838046434</v>
      </c>
      <c r="N56" s="8" t="s">
        <v>160</v>
      </c>
      <c r="O56" s="8" t="s">
        <v>161</v>
      </c>
      <c r="P56" s="8" t="s">
        <v>161</v>
      </c>
      <c r="Q56" s="14" t="s">
        <v>162</v>
      </c>
      <c r="R56" s="4" t="s">
        <v>36</v>
      </c>
      <c r="S56" s="96">
        <f t="shared" si="100"/>
        <v>3639337.0599999996</v>
      </c>
      <c r="T56" s="98">
        <v>2934808.26</v>
      </c>
      <c r="U56" s="98">
        <v>704528.8</v>
      </c>
      <c r="V56" s="96">
        <f t="shared" si="99"/>
        <v>0</v>
      </c>
      <c r="W56" s="98">
        <v>0</v>
      </c>
      <c r="X56" s="98">
        <v>0</v>
      </c>
      <c r="Y56" s="96">
        <f t="shared" si="101"/>
        <v>694039.54</v>
      </c>
      <c r="Z56" s="98">
        <v>517907.34</v>
      </c>
      <c r="AA56" s="98">
        <v>176132.2</v>
      </c>
      <c r="AB56" s="96">
        <f t="shared" si="102"/>
        <v>0</v>
      </c>
      <c r="AC56" s="98"/>
      <c r="AD56" s="98"/>
      <c r="AE56" s="107">
        <f t="shared" si="103"/>
        <v>4333376.5999999996</v>
      </c>
      <c r="AF56" s="96">
        <v>0</v>
      </c>
      <c r="AG56" s="96">
        <f t="shared" si="95"/>
        <v>4333376.5999999996</v>
      </c>
      <c r="AH56" s="108" t="s">
        <v>163</v>
      </c>
      <c r="AI56" s="105" t="s">
        <v>284</v>
      </c>
      <c r="AJ56" s="106">
        <v>452513.95</v>
      </c>
      <c r="AK56" s="112">
        <v>0</v>
      </c>
      <c r="AL56" s="10"/>
    </row>
    <row r="57" spans="1:38" ht="204.75" x14ac:dyDescent="0.25">
      <c r="A57" s="11">
        <v>16</v>
      </c>
      <c r="B57" s="139">
        <v>118157</v>
      </c>
      <c r="C57" s="71">
        <v>19</v>
      </c>
      <c r="D57" s="60" t="s">
        <v>183</v>
      </c>
      <c r="E57" s="12" t="s">
        <v>171</v>
      </c>
      <c r="F57" s="84" t="s">
        <v>127</v>
      </c>
      <c r="G57" s="18" t="s">
        <v>77</v>
      </c>
      <c r="H57" s="18" t="s">
        <v>76</v>
      </c>
      <c r="I57" s="86" t="s">
        <v>193</v>
      </c>
      <c r="J57" s="5" t="s">
        <v>78</v>
      </c>
      <c r="K57" s="6">
        <v>42446</v>
      </c>
      <c r="L57" s="6">
        <v>43360</v>
      </c>
      <c r="M57" s="7">
        <f t="shared" si="98"/>
        <v>83.983862865891041</v>
      </c>
      <c r="N57" s="8" t="s">
        <v>160</v>
      </c>
      <c r="O57" s="8" t="s">
        <v>161</v>
      </c>
      <c r="P57" s="8" t="s">
        <v>161</v>
      </c>
      <c r="Q57" s="14" t="s">
        <v>162</v>
      </c>
      <c r="R57" s="4" t="s">
        <v>36</v>
      </c>
      <c r="S57" s="96">
        <f t="shared" si="100"/>
        <v>3627735.48</v>
      </c>
      <c r="T57" s="98">
        <v>2925452.6</v>
      </c>
      <c r="U57" s="98">
        <v>702282.88</v>
      </c>
      <c r="V57" s="96">
        <f t="shared" si="99"/>
        <v>0</v>
      </c>
      <c r="W57" s="98">
        <v>0</v>
      </c>
      <c r="X57" s="98">
        <v>0</v>
      </c>
      <c r="Y57" s="96">
        <f t="shared" si="101"/>
        <v>691827.06</v>
      </c>
      <c r="Z57" s="98">
        <v>516256.34</v>
      </c>
      <c r="AA57" s="98">
        <v>175570.72</v>
      </c>
      <c r="AB57" s="96">
        <f t="shared" si="102"/>
        <v>0</v>
      </c>
      <c r="AC57" s="98"/>
      <c r="AD57" s="98"/>
      <c r="AE57" s="107">
        <f t="shared" si="103"/>
        <v>4319562.54</v>
      </c>
      <c r="AF57" s="96">
        <v>0</v>
      </c>
      <c r="AG57" s="96">
        <f t="shared" si="95"/>
        <v>4319562.54</v>
      </c>
      <c r="AH57" s="108" t="s">
        <v>163</v>
      </c>
      <c r="AI57" s="105" t="s">
        <v>285</v>
      </c>
      <c r="AJ57" s="106">
        <f>457510.12+31100.83</f>
        <v>488610.95</v>
      </c>
      <c r="AK57" s="112">
        <v>0</v>
      </c>
      <c r="AL57" s="10"/>
    </row>
    <row r="58" spans="1:38" ht="141.75" x14ac:dyDescent="0.25">
      <c r="A58" s="11">
        <v>17</v>
      </c>
      <c r="B58" s="139">
        <v>119196</v>
      </c>
      <c r="C58" s="71">
        <v>20</v>
      </c>
      <c r="D58" s="60" t="s">
        <v>177</v>
      </c>
      <c r="E58" s="12" t="s">
        <v>171</v>
      </c>
      <c r="F58" s="84" t="s">
        <v>127</v>
      </c>
      <c r="G58" s="18" t="s">
        <v>79</v>
      </c>
      <c r="H58" s="18" t="s">
        <v>73</v>
      </c>
      <c r="I58" s="86" t="s">
        <v>224</v>
      </c>
      <c r="J58" s="5" t="s">
        <v>80</v>
      </c>
      <c r="K58" s="6">
        <v>42464</v>
      </c>
      <c r="L58" s="6">
        <v>43925</v>
      </c>
      <c r="M58" s="7">
        <f t="shared" si="98"/>
        <v>83.98386284004664</v>
      </c>
      <c r="N58" s="8" t="s">
        <v>160</v>
      </c>
      <c r="O58" s="8" t="s">
        <v>161</v>
      </c>
      <c r="P58" s="8" t="s">
        <v>161</v>
      </c>
      <c r="Q58" s="14" t="s">
        <v>162</v>
      </c>
      <c r="R58" s="4" t="s">
        <v>36</v>
      </c>
      <c r="S58" s="96">
        <f t="shared" si="100"/>
        <v>16139137.140000001</v>
      </c>
      <c r="T58" s="98">
        <v>13014807.98</v>
      </c>
      <c r="U58" s="98">
        <v>3124329.16</v>
      </c>
      <c r="V58" s="96">
        <f t="shared" si="99"/>
        <v>0</v>
      </c>
      <c r="W58" s="98">
        <v>0</v>
      </c>
      <c r="X58" s="98">
        <v>0</v>
      </c>
      <c r="Y58" s="96">
        <f t="shared" si="101"/>
        <v>3077813.11</v>
      </c>
      <c r="Z58" s="98">
        <v>2296730.8199999998</v>
      </c>
      <c r="AA58" s="98">
        <v>781082.29</v>
      </c>
      <c r="AB58" s="96">
        <f t="shared" si="102"/>
        <v>0</v>
      </c>
      <c r="AC58" s="98"/>
      <c r="AD58" s="98"/>
      <c r="AE58" s="107">
        <f t="shared" si="103"/>
        <v>19216950.25</v>
      </c>
      <c r="AF58" s="96">
        <v>0</v>
      </c>
      <c r="AG58" s="96">
        <f t="shared" si="95"/>
        <v>19216950.25</v>
      </c>
      <c r="AH58" s="108" t="s">
        <v>163</v>
      </c>
      <c r="AI58" s="105" t="s">
        <v>283</v>
      </c>
      <c r="AJ58" s="106">
        <v>616995.39</v>
      </c>
      <c r="AK58" s="112">
        <v>0</v>
      </c>
      <c r="AL58" s="10"/>
    </row>
    <row r="59" spans="1:38" ht="409.5" x14ac:dyDescent="0.25">
      <c r="A59" s="11">
        <v>18</v>
      </c>
      <c r="B59" s="139">
        <v>118158</v>
      </c>
      <c r="C59" s="71">
        <v>21</v>
      </c>
      <c r="D59" s="60" t="s">
        <v>183</v>
      </c>
      <c r="E59" s="12" t="s">
        <v>171</v>
      </c>
      <c r="F59" s="84" t="s">
        <v>127</v>
      </c>
      <c r="G59" s="18" t="s">
        <v>81</v>
      </c>
      <c r="H59" s="18" t="s">
        <v>76</v>
      </c>
      <c r="I59" s="86" t="s">
        <v>519</v>
      </c>
      <c r="J59" s="5" t="s">
        <v>82</v>
      </c>
      <c r="K59" s="6">
        <v>42516</v>
      </c>
      <c r="L59" s="6">
        <v>43430</v>
      </c>
      <c r="M59" s="7">
        <f t="shared" si="98"/>
        <v>83.983862825693933</v>
      </c>
      <c r="N59" s="8" t="s">
        <v>160</v>
      </c>
      <c r="O59" s="8" t="s">
        <v>161</v>
      </c>
      <c r="P59" s="8" t="s">
        <v>161</v>
      </c>
      <c r="Q59" s="14" t="s">
        <v>162</v>
      </c>
      <c r="R59" s="4" t="s">
        <v>36</v>
      </c>
      <c r="S59" s="96">
        <f t="shared" si="100"/>
        <v>13418100</v>
      </c>
      <c r="T59" s="98">
        <v>10820528.6</v>
      </c>
      <c r="U59" s="98">
        <v>2597571.4</v>
      </c>
      <c r="V59" s="96">
        <f t="shared" si="99"/>
        <v>0</v>
      </c>
      <c r="W59" s="98">
        <v>0</v>
      </c>
      <c r="X59" s="98">
        <v>0</v>
      </c>
      <c r="Y59" s="96">
        <f t="shared" si="101"/>
        <v>2558897.9</v>
      </c>
      <c r="Z59" s="98">
        <v>1909505.05</v>
      </c>
      <c r="AA59" s="98">
        <v>649392.85</v>
      </c>
      <c r="AB59" s="96">
        <f t="shared" si="102"/>
        <v>0</v>
      </c>
      <c r="AC59" s="98"/>
      <c r="AD59" s="98"/>
      <c r="AE59" s="107">
        <f t="shared" si="103"/>
        <v>15976997.9</v>
      </c>
      <c r="AF59" s="96">
        <v>16493.400000000001</v>
      </c>
      <c r="AG59" s="96">
        <f t="shared" si="95"/>
        <v>15993491.300000001</v>
      </c>
      <c r="AH59" s="108" t="s">
        <v>163</v>
      </c>
      <c r="AI59" s="105" t="s">
        <v>196</v>
      </c>
      <c r="AJ59" s="106">
        <v>1854921.77</v>
      </c>
      <c r="AK59" s="112">
        <v>0</v>
      </c>
      <c r="AL59" s="10"/>
    </row>
    <row r="60" spans="1:38" ht="236.25" x14ac:dyDescent="0.25">
      <c r="A60" s="11">
        <v>19</v>
      </c>
      <c r="B60" s="139">
        <v>118159</v>
      </c>
      <c r="C60" s="71">
        <v>22</v>
      </c>
      <c r="D60" s="60" t="s">
        <v>183</v>
      </c>
      <c r="E60" s="12" t="s">
        <v>171</v>
      </c>
      <c r="F60" s="84" t="s">
        <v>127</v>
      </c>
      <c r="G60" s="18" t="s">
        <v>83</v>
      </c>
      <c r="H60" s="18" t="s">
        <v>76</v>
      </c>
      <c r="I60" s="86" t="s">
        <v>212</v>
      </c>
      <c r="J60" s="5" t="s">
        <v>84</v>
      </c>
      <c r="K60" s="6">
        <v>42446</v>
      </c>
      <c r="L60" s="6">
        <v>43176</v>
      </c>
      <c r="M60" s="7">
        <f t="shared" si="98"/>
        <v>83.983862881462997</v>
      </c>
      <c r="N60" s="8" t="s">
        <v>160</v>
      </c>
      <c r="O60" s="8" t="s">
        <v>161</v>
      </c>
      <c r="P60" s="8" t="s">
        <v>161</v>
      </c>
      <c r="Q60" s="14" t="s">
        <v>162</v>
      </c>
      <c r="R60" s="4" t="s">
        <v>36</v>
      </c>
      <c r="S60" s="96">
        <f t="shared" si="100"/>
        <v>13490539.449999999</v>
      </c>
      <c r="T60" s="98">
        <v>10878944.699999999</v>
      </c>
      <c r="U60" s="98">
        <v>2611594.75</v>
      </c>
      <c r="V60" s="96">
        <f t="shared" si="99"/>
        <v>0</v>
      </c>
      <c r="W60" s="98">
        <v>0</v>
      </c>
      <c r="X60" s="98">
        <v>0</v>
      </c>
      <c r="Y60" s="96">
        <f t="shared" si="101"/>
        <v>2572712.4500000002</v>
      </c>
      <c r="Z60" s="98">
        <v>1919813.76</v>
      </c>
      <c r="AA60" s="98">
        <v>652898.68999999994</v>
      </c>
      <c r="AB60" s="96">
        <f t="shared" si="102"/>
        <v>0</v>
      </c>
      <c r="AC60" s="98"/>
      <c r="AD60" s="98"/>
      <c r="AE60" s="107">
        <f t="shared" si="103"/>
        <v>16063251.899999999</v>
      </c>
      <c r="AF60" s="96">
        <v>0</v>
      </c>
      <c r="AG60" s="96">
        <f t="shared" si="95"/>
        <v>16063251.899999999</v>
      </c>
      <c r="AH60" s="108" t="s">
        <v>398</v>
      </c>
      <c r="AI60" s="105" t="s">
        <v>229</v>
      </c>
      <c r="AJ60" s="106">
        <v>11200209.65</v>
      </c>
      <c r="AK60" s="112">
        <v>0</v>
      </c>
      <c r="AL60" s="10"/>
    </row>
    <row r="61" spans="1:38" ht="283.5" x14ac:dyDescent="0.25">
      <c r="A61" s="11">
        <v>20</v>
      </c>
      <c r="B61" s="139">
        <v>118427</v>
      </c>
      <c r="C61" s="71">
        <v>23</v>
      </c>
      <c r="D61" s="60" t="s">
        <v>178</v>
      </c>
      <c r="E61" s="12" t="s">
        <v>171</v>
      </c>
      <c r="F61" s="84" t="s">
        <v>127</v>
      </c>
      <c r="G61" s="18" t="s">
        <v>86</v>
      </c>
      <c r="H61" s="18" t="s">
        <v>85</v>
      </c>
      <c r="I61" s="86" t="s">
        <v>193</v>
      </c>
      <c r="J61" s="5" t="s">
        <v>87</v>
      </c>
      <c r="K61" s="6">
        <v>42459</v>
      </c>
      <c r="L61" s="6">
        <v>43524</v>
      </c>
      <c r="M61" s="7">
        <f t="shared" si="98"/>
        <v>83.983862871845758</v>
      </c>
      <c r="N61" s="8" t="s">
        <v>160</v>
      </c>
      <c r="O61" s="8" t="s">
        <v>161</v>
      </c>
      <c r="P61" s="8" t="s">
        <v>161</v>
      </c>
      <c r="Q61" s="14" t="s">
        <v>162</v>
      </c>
      <c r="R61" s="4" t="s">
        <v>36</v>
      </c>
      <c r="S61" s="96">
        <f t="shared" si="100"/>
        <v>6252507.04</v>
      </c>
      <c r="T61" s="98">
        <v>5042102.18</v>
      </c>
      <c r="U61" s="98">
        <v>1210404.8600000001</v>
      </c>
      <c r="V61" s="96">
        <f t="shared" si="99"/>
        <v>0</v>
      </c>
      <c r="W61" s="98">
        <v>0</v>
      </c>
      <c r="X61" s="98">
        <v>0</v>
      </c>
      <c r="Y61" s="96">
        <f t="shared" si="101"/>
        <v>1192383.95</v>
      </c>
      <c r="Z61" s="98">
        <v>889782.73</v>
      </c>
      <c r="AA61" s="98">
        <v>302601.21999999997</v>
      </c>
      <c r="AB61" s="96">
        <f t="shared" si="102"/>
        <v>0</v>
      </c>
      <c r="AC61" s="98"/>
      <c r="AD61" s="98"/>
      <c r="AE61" s="107">
        <f t="shared" si="103"/>
        <v>7444890.9900000002</v>
      </c>
      <c r="AF61" s="96">
        <v>0</v>
      </c>
      <c r="AG61" s="96">
        <f t="shared" si="95"/>
        <v>7444890.9900000002</v>
      </c>
      <c r="AH61" s="108" t="s">
        <v>163</v>
      </c>
      <c r="AI61" s="130" t="s">
        <v>535</v>
      </c>
      <c r="AJ61" s="106">
        <v>2700089.65</v>
      </c>
      <c r="AK61" s="112">
        <v>0</v>
      </c>
      <c r="AL61" s="10"/>
    </row>
    <row r="62" spans="1:38" ht="173.25" x14ac:dyDescent="0.25">
      <c r="A62" s="11">
        <v>21</v>
      </c>
      <c r="B62" s="139">
        <v>118584</v>
      </c>
      <c r="C62" s="71">
        <v>24</v>
      </c>
      <c r="D62" s="60" t="s">
        <v>176</v>
      </c>
      <c r="E62" s="12" t="s">
        <v>171</v>
      </c>
      <c r="F62" s="84" t="s">
        <v>127</v>
      </c>
      <c r="G62" s="18" t="s">
        <v>89</v>
      </c>
      <c r="H62" s="18" t="s">
        <v>88</v>
      </c>
      <c r="I62" s="86" t="s">
        <v>193</v>
      </c>
      <c r="J62" s="5" t="s">
        <v>90</v>
      </c>
      <c r="K62" s="6">
        <v>42454</v>
      </c>
      <c r="L62" s="6">
        <v>43490</v>
      </c>
      <c r="M62" s="7">
        <f t="shared" si="98"/>
        <v>83.983862869823341</v>
      </c>
      <c r="N62" s="8" t="s">
        <v>160</v>
      </c>
      <c r="O62" s="8" t="s">
        <v>161</v>
      </c>
      <c r="P62" s="8" t="s">
        <v>161</v>
      </c>
      <c r="Q62" s="14" t="s">
        <v>162</v>
      </c>
      <c r="R62" s="4" t="s">
        <v>36</v>
      </c>
      <c r="S62" s="96">
        <f t="shared" si="100"/>
        <v>2984368.02</v>
      </c>
      <c r="T62" s="98">
        <v>2406632.79</v>
      </c>
      <c r="U62" s="98">
        <v>577735.23</v>
      </c>
      <c r="V62" s="96">
        <f t="shared" si="99"/>
        <v>0</v>
      </c>
      <c r="W62" s="98">
        <v>0</v>
      </c>
      <c r="X62" s="98">
        <v>0</v>
      </c>
      <c r="Y62" s="96">
        <f t="shared" si="101"/>
        <v>569133.71</v>
      </c>
      <c r="Z62" s="98">
        <v>424699.9</v>
      </c>
      <c r="AA62" s="98">
        <v>144433.81</v>
      </c>
      <c r="AB62" s="96">
        <f t="shared" si="102"/>
        <v>0</v>
      </c>
      <c r="AC62" s="98"/>
      <c r="AD62" s="98"/>
      <c r="AE62" s="107">
        <f t="shared" si="103"/>
        <v>3553501.73</v>
      </c>
      <c r="AF62" s="107"/>
      <c r="AG62" s="96">
        <f t="shared" si="95"/>
        <v>3553501.73</v>
      </c>
      <c r="AH62" s="131" t="s">
        <v>163</v>
      </c>
      <c r="AI62" s="132" t="s">
        <v>192</v>
      </c>
      <c r="AJ62" s="106">
        <v>51639.729999999996</v>
      </c>
      <c r="AK62" s="112">
        <v>0</v>
      </c>
      <c r="AL62" s="10"/>
    </row>
    <row r="63" spans="1:38" ht="189" x14ac:dyDescent="0.25">
      <c r="A63" s="11">
        <v>22</v>
      </c>
      <c r="B63" s="139">
        <v>117835</v>
      </c>
      <c r="C63" s="71">
        <v>25</v>
      </c>
      <c r="D63" s="60" t="s">
        <v>178</v>
      </c>
      <c r="E63" s="12" t="s">
        <v>171</v>
      </c>
      <c r="F63" s="84" t="s">
        <v>127</v>
      </c>
      <c r="G63" s="18" t="s">
        <v>91</v>
      </c>
      <c r="H63" s="18" t="s">
        <v>85</v>
      </c>
      <c r="I63" s="86" t="s">
        <v>225</v>
      </c>
      <c r="J63" s="5" t="s">
        <v>92</v>
      </c>
      <c r="K63" s="6">
        <v>42459</v>
      </c>
      <c r="L63" s="6">
        <v>43434</v>
      </c>
      <c r="M63" s="7">
        <f t="shared" si="98"/>
        <v>83.983862877433253</v>
      </c>
      <c r="N63" s="8" t="s">
        <v>160</v>
      </c>
      <c r="O63" s="8" t="s">
        <v>161</v>
      </c>
      <c r="P63" s="8" t="s">
        <v>161</v>
      </c>
      <c r="Q63" s="14" t="s">
        <v>162</v>
      </c>
      <c r="R63" s="4" t="s">
        <v>36</v>
      </c>
      <c r="S63" s="96">
        <f t="shared" si="100"/>
        <v>11174376.890000001</v>
      </c>
      <c r="T63" s="98">
        <v>9011161.3900000006</v>
      </c>
      <c r="U63" s="98">
        <v>2163215.5</v>
      </c>
      <c r="V63" s="96">
        <f t="shared" si="99"/>
        <v>0</v>
      </c>
      <c r="W63" s="98">
        <v>0</v>
      </c>
      <c r="X63" s="98">
        <v>0</v>
      </c>
      <c r="Y63" s="96">
        <f t="shared" si="101"/>
        <v>2131008.8199999998</v>
      </c>
      <c r="Z63" s="98">
        <v>1590204.95</v>
      </c>
      <c r="AA63" s="98">
        <v>540803.87</v>
      </c>
      <c r="AB63" s="96">
        <f t="shared" si="102"/>
        <v>0</v>
      </c>
      <c r="AC63" s="98"/>
      <c r="AD63" s="98"/>
      <c r="AE63" s="107">
        <f t="shared" si="103"/>
        <v>13305385.710000001</v>
      </c>
      <c r="AF63" s="96">
        <v>0</v>
      </c>
      <c r="AG63" s="96">
        <f t="shared" si="95"/>
        <v>13305385.710000001</v>
      </c>
      <c r="AH63" s="108" t="s">
        <v>163</v>
      </c>
      <c r="AI63" s="130" t="s">
        <v>204</v>
      </c>
      <c r="AJ63" s="106">
        <f>4814425.83+239093.69</f>
        <v>5053519.5200000005</v>
      </c>
      <c r="AK63" s="112">
        <v>0</v>
      </c>
      <c r="AL63" s="10"/>
    </row>
    <row r="64" spans="1:38" ht="260.25" customHeight="1" x14ac:dyDescent="0.25">
      <c r="A64" s="11">
        <v>23</v>
      </c>
      <c r="B64" s="139">
        <v>118419</v>
      </c>
      <c r="C64" s="71">
        <v>26</v>
      </c>
      <c r="D64" s="60" t="s">
        <v>176</v>
      </c>
      <c r="E64" s="12" t="s">
        <v>171</v>
      </c>
      <c r="F64" s="84" t="s">
        <v>127</v>
      </c>
      <c r="G64" s="18" t="s">
        <v>93</v>
      </c>
      <c r="H64" s="18" t="s">
        <v>85</v>
      </c>
      <c r="I64" s="86" t="s">
        <v>193</v>
      </c>
      <c r="J64" s="5" t="s">
        <v>94</v>
      </c>
      <c r="K64" s="6">
        <v>42458</v>
      </c>
      <c r="L64" s="6">
        <v>43553</v>
      </c>
      <c r="M64" s="7">
        <f t="shared" si="98"/>
        <v>83.983862783018438</v>
      </c>
      <c r="N64" s="8" t="s">
        <v>160</v>
      </c>
      <c r="O64" s="8" t="s">
        <v>161</v>
      </c>
      <c r="P64" s="8" t="s">
        <v>161</v>
      </c>
      <c r="Q64" s="14" t="s">
        <v>162</v>
      </c>
      <c r="R64" s="4" t="s">
        <v>36</v>
      </c>
      <c r="S64" s="96">
        <f t="shared" si="100"/>
        <v>3637178.37</v>
      </c>
      <c r="T64" s="98">
        <v>2933067.47</v>
      </c>
      <c r="U64" s="98">
        <v>704110.9</v>
      </c>
      <c r="V64" s="96">
        <f t="shared" si="99"/>
        <v>0</v>
      </c>
      <c r="W64" s="98">
        <v>0</v>
      </c>
      <c r="X64" s="98">
        <v>0</v>
      </c>
      <c r="Y64" s="96">
        <f t="shared" si="101"/>
        <v>693627.87</v>
      </c>
      <c r="Z64" s="98">
        <v>517600.14</v>
      </c>
      <c r="AA64" s="98">
        <v>176027.73</v>
      </c>
      <c r="AB64" s="96">
        <f t="shared" si="102"/>
        <v>0</v>
      </c>
      <c r="AC64" s="98"/>
      <c r="AD64" s="98"/>
      <c r="AE64" s="107">
        <f t="shared" si="103"/>
        <v>4330806.24</v>
      </c>
      <c r="AF64" s="96">
        <v>0</v>
      </c>
      <c r="AG64" s="96">
        <f t="shared" si="95"/>
        <v>4330806.24</v>
      </c>
      <c r="AH64" s="108" t="s">
        <v>163</v>
      </c>
      <c r="AI64" s="132" t="s">
        <v>200</v>
      </c>
      <c r="AJ64" s="106">
        <v>137690.72</v>
      </c>
      <c r="AK64" s="112">
        <v>0</v>
      </c>
      <c r="AL64" s="10"/>
    </row>
    <row r="65" spans="1:38" ht="315" x14ac:dyDescent="0.25">
      <c r="A65" s="11">
        <v>24</v>
      </c>
      <c r="B65" s="139">
        <v>118319</v>
      </c>
      <c r="C65" s="71">
        <v>27</v>
      </c>
      <c r="D65" s="60" t="s">
        <v>180</v>
      </c>
      <c r="E65" s="12" t="s">
        <v>171</v>
      </c>
      <c r="F65" s="84" t="s">
        <v>127</v>
      </c>
      <c r="G65" s="18" t="s">
        <v>96</v>
      </c>
      <c r="H65" s="18" t="s">
        <v>95</v>
      </c>
      <c r="I65" s="86" t="s">
        <v>217</v>
      </c>
      <c r="J65" s="5" t="s">
        <v>97</v>
      </c>
      <c r="K65" s="6">
        <v>42585</v>
      </c>
      <c r="L65" s="6">
        <v>43680</v>
      </c>
      <c r="M65" s="7">
        <f t="shared" si="98"/>
        <v>83.983862824473448</v>
      </c>
      <c r="N65" s="8" t="s">
        <v>160</v>
      </c>
      <c r="O65" s="8" t="s">
        <v>161</v>
      </c>
      <c r="P65" s="8" t="s">
        <v>161</v>
      </c>
      <c r="Q65" s="14" t="s">
        <v>162</v>
      </c>
      <c r="R65" s="4" t="s">
        <v>36</v>
      </c>
      <c r="S65" s="96">
        <f t="shared" si="100"/>
        <v>17052953.060000002</v>
      </c>
      <c r="T65" s="98">
        <v>13751720.9</v>
      </c>
      <c r="U65" s="98">
        <v>3301232.16</v>
      </c>
      <c r="V65" s="96">
        <f t="shared" si="99"/>
        <v>0</v>
      </c>
      <c r="W65" s="98">
        <v>0</v>
      </c>
      <c r="X65" s="98">
        <v>0</v>
      </c>
      <c r="Y65" s="96">
        <f t="shared" si="101"/>
        <v>3252082.32</v>
      </c>
      <c r="Z65" s="98">
        <v>2426774.2799999998</v>
      </c>
      <c r="AA65" s="98">
        <v>825308.04</v>
      </c>
      <c r="AB65" s="96">
        <f t="shared" si="102"/>
        <v>0</v>
      </c>
      <c r="AC65" s="98"/>
      <c r="AD65" s="98"/>
      <c r="AE65" s="107">
        <f t="shared" si="103"/>
        <v>20305035.380000003</v>
      </c>
      <c r="AF65" s="96">
        <v>0</v>
      </c>
      <c r="AG65" s="96">
        <f t="shared" si="95"/>
        <v>20305035.380000003</v>
      </c>
      <c r="AH65" s="108" t="s">
        <v>163</v>
      </c>
      <c r="AI65" s="105" t="s">
        <v>544</v>
      </c>
      <c r="AJ65" s="106">
        <v>9339801.1999999993</v>
      </c>
      <c r="AK65" s="112">
        <v>0</v>
      </c>
      <c r="AL65" s="10"/>
    </row>
    <row r="66" spans="1:38" ht="291" customHeight="1" x14ac:dyDescent="0.25">
      <c r="A66" s="11">
        <v>25</v>
      </c>
      <c r="B66" s="139">
        <v>117834</v>
      </c>
      <c r="C66" s="71">
        <v>28</v>
      </c>
      <c r="D66" s="60" t="s">
        <v>182</v>
      </c>
      <c r="E66" s="12" t="s">
        <v>171</v>
      </c>
      <c r="F66" s="84" t="s">
        <v>127</v>
      </c>
      <c r="G66" s="18" t="s">
        <v>98</v>
      </c>
      <c r="H66" s="18" t="s">
        <v>85</v>
      </c>
      <c r="I66" s="86" t="s">
        <v>221</v>
      </c>
      <c r="J66" s="5" t="s">
        <v>99</v>
      </c>
      <c r="K66" s="6">
        <v>42515</v>
      </c>
      <c r="L66" s="6">
        <v>43610</v>
      </c>
      <c r="M66" s="7">
        <f t="shared" si="98"/>
        <v>83.983862839308514</v>
      </c>
      <c r="N66" s="8" t="s">
        <v>160</v>
      </c>
      <c r="O66" s="8" t="s">
        <v>161</v>
      </c>
      <c r="P66" s="8" t="s">
        <v>161</v>
      </c>
      <c r="Q66" s="14" t="s">
        <v>162</v>
      </c>
      <c r="R66" s="4" t="s">
        <v>36</v>
      </c>
      <c r="S66" s="96">
        <f t="shared" si="100"/>
        <v>36908560.939999998</v>
      </c>
      <c r="T66" s="98">
        <v>29763538.73</v>
      </c>
      <c r="U66" s="98">
        <v>7145022.21</v>
      </c>
      <c r="V66" s="96">
        <f t="shared" si="99"/>
        <v>0</v>
      </c>
      <c r="W66" s="98">
        <v>0</v>
      </c>
      <c r="X66" s="98">
        <v>0</v>
      </c>
      <c r="Y66" s="96">
        <f t="shared" si="101"/>
        <v>7038644.7400000002</v>
      </c>
      <c r="Z66" s="98">
        <v>5252389.1900000004</v>
      </c>
      <c r="AA66" s="98">
        <v>1786255.55</v>
      </c>
      <c r="AB66" s="96">
        <f t="shared" si="102"/>
        <v>0</v>
      </c>
      <c r="AC66" s="98"/>
      <c r="AD66" s="98"/>
      <c r="AE66" s="107">
        <f t="shared" si="103"/>
        <v>43947205.68</v>
      </c>
      <c r="AF66" s="96">
        <v>0</v>
      </c>
      <c r="AG66" s="96">
        <f t="shared" si="95"/>
        <v>43947205.68</v>
      </c>
      <c r="AH66" s="108" t="s">
        <v>163</v>
      </c>
      <c r="AI66" s="105" t="s">
        <v>518</v>
      </c>
      <c r="AJ66" s="106">
        <v>11464350.640000001</v>
      </c>
      <c r="AK66" s="112">
        <v>0</v>
      </c>
      <c r="AL66" s="10"/>
    </row>
    <row r="67" spans="1:38" ht="252" x14ac:dyDescent="0.25">
      <c r="A67" s="11">
        <v>26</v>
      </c>
      <c r="B67" s="139">
        <v>119993</v>
      </c>
      <c r="C67" s="71">
        <v>29</v>
      </c>
      <c r="D67" s="60" t="s">
        <v>178</v>
      </c>
      <c r="E67" s="12" t="s">
        <v>171</v>
      </c>
      <c r="F67" s="84" t="s">
        <v>127</v>
      </c>
      <c r="G67" s="18" t="s">
        <v>101</v>
      </c>
      <c r="H67" s="18" t="s">
        <v>100</v>
      </c>
      <c r="I67" s="86" t="s">
        <v>226</v>
      </c>
      <c r="J67" s="5" t="s">
        <v>102</v>
      </c>
      <c r="K67" s="6">
        <v>42569</v>
      </c>
      <c r="L67" s="6">
        <v>44030</v>
      </c>
      <c r="M67" s="7">
        <f t="shared" si="98"/>
        <v>83.98386282616714</v>
      </c>
      <c r="N67" s="8" t="s">
        <v>160</v>
      </c>
      <c r="O67" s="8" t="s">
        <v>161</v>
      </c>
      <c r="P67" s="8" t="s">
        <v>161</v>
      </c>
      <c r="Q67" s="14" t="s">
        <v>162</v>
      </c>
      <c r="R67" s="4" t="s">
        <v>36</v>
      </c>
      <c r="S67" s="96">
        <f t="shared" si="100"/>
        <v>35912411.909999996</v>
      </c>
      <c r="T67" s="98">
        <v>28960231.329999998</v>
      </c>
      <c r="U67" s="98">
        <v>6952180.5800000001</v>
      </c>
      <c r="V67" s="96">
        <f t="shared" si="99"/>
        <v>0</v>
      </c>
      <c r="W67" s="98">
        <v>0</v>
      </c>
      <c r="X67" s="98">
        <v>0</v>
      </c>
      <c r="Y67" s="96">
        <f t="shared" si="101"/>
        <v>6848674.209999999</v>
      </c>
      <c r="Z67" s="98">
        <v>5110629.0599999996</v>
      </c>
      <c r="AA67" s="98">
        <v>1738045.15</v>
      </c>
      <c r="AB67" s="96">
        <f t="shared" si="102"/>
        <v>0</v>
      </c>
      <c r="AC67" s="98"/>
      <c r="AD67" s="98"/>
      <c r="AE67" s="107">
        <f t="shared" si="103"/>
        <v>42761086.119999997</v>
      </c>
      <c r="AF67" s="96">
        <v>0</v>
      </c>
      <c r="AG67" s="96">
        <f t="shared" ref="AG67:AG127" si="104">AE67+AF67</f>
        <v>42761086.119999997</v>
      </c>
      <c r="AH67" s="108" t="s">
        <v>163</v>
      </c>
      <c r="AI67" s="130" t="s">
        <v>205</v>
      </c>
      <c r="AJ67" s="106">
        <v>28176.63</v>
      </c>
      <c r="AK67" s="112">
        <v>0</v>
      </c>
      <c r="AL67" s="10"/>
    </row>
    <row r="68" spans="1:38" ht="409.5" x14ac:dyDescent="0.25">
      <c r="A68" s="11">
        <v>27</v>
      </c>
      <c r="B68" s="139">
        <v>118292</v>
      </c>
      <c r="C68" s="71">
        <v>30</v>
      </c>
      <c r="D68" s="60" t="s">
        <v>181</v>
      </c>
      <c r="E68" s="12" t="s">
        <v>171</v>
      </c>
      <c r="F68" s="84" t="s">
        <v>127</v>
      </c>
      <c r="G68" s="18" t="s">
        <v>104</v>
      </c>
      <c r="H68" s="18" t="s">
        <v>103</v>
      </c>
      <c r="I68" s="86" t="s">
        <v>214</v>
      </c>
      <c r="J68" s="5" t="s">
        <v>105</v>
      </c>
      <c r="K68" s="6">
        <v>42446</v>
      </c>
      <c r="L68" s="6">
        <v>43237</v>
      </c>
      <c r="M68" s="7">
        <f t="shared" si="98"/>
        <v>83.983862811384185</v>
      </c>
      <c r="N68" s="8" t="s">
        <v>160</v>
      </c>
      <c r="O68" s="8" t="s">
        <v>161</v>
      </c>
      <c r="P68" s="8" t="s">
        <v>161</v>
      </c>
      <c r="Q68" s="14" t="s">
        <v>162</v>
      </c>
      <c r="R68" s="4" t="s">
        <v>36</v>
      </c>
      <c r="S68" s="96">
        <f t="shared" si="100"/>
        <v>23983572.759999998</v>
      </c>
      <c r="T68" s="98">
        <v>19340661.859999999</v>
      </c>
      <c r="U68" s="98">
        <v>4642910.9000000004</v>
      </c>
      <c r="V68" s="96">
        <f t="shared" si="99"/>
        <v>0</v>
      </c>
      <c r="W68" s="98">
        <v>0</v>
      </c>
      <c r="X68" s="98">
        <v>0</v>
      </c>
      <c r="Y68" s="96">
        <f t="shared" si="101"/>
        <v>4573785.71</v>
      </c>
      <c r="Z68" s="98">
        <v>3413057.98</v>
      </c>
      <c r="AA68" s="98">
        <v>1160727.73</v>
      </c>
      <c r="AB68" s="96">
        <f t="shared" si="102"/>
        <v>0</v>
      </c>
      <c r="AC68" s="98"/>
      <c r="AD68" s="98"/>
      <c r="AE68" s="107">
        <f t="shared" si="103"/>
        <v>28557358.469999999</v>
      </c>
      <c r="AF68" s="96">
        <v>54654.13</v>
      </c>
      <c r="AG68" s="96">
        <f t="shared" si="104"/>
        <v>28612012.599999998</v>
      </c>
      <c r="AH68" s="108" t="s">
        <v>398</v>
      </c>
      <c r="AI68" s="105" t="s">
        <v>554</v>
      </c>
      <c r="AJ68" s="106">
        <v>19540647.709999997</v>
      </c>
      <c r="AK68" s="112">
        <v>0</v>
      </c>
      <c r="AL68" s="10"/>
    </row>
    <row r="69" spans="1:38" ht="173.25" x14ac:dyDescent="0.25">
      <c r="A69" s="11">
        <v>28</v>
      </c>
      <c r="B69" s="139">
        <v>120208</v>
      </c>
      <c r="C69" s="71">
        <v>47</v>
      </c>
      <c r="D69" s="60" t="s">
        <v>180</v>
      </c>
      <c r="E69" s="12" t="s">
        <v>171</v>
      </c>
      <c r="F69" s="84" t="s">
        <v>130</v>
      </c>
      <c r="G69" s="18" t="s">
        <v>131</v>
      </c>
      <c r="H69" s="18" t="s">
        <v>400</v>
      </c>
      <c r="I69" s="86" t="s">
        <v>193</v>
      </c>
      <c r="J69" s="5" t="s">
        <v>132</v>
      </c>
      <c r="K69" s="6">
        <v>42914</v>
      </c>
      <c r="L69" s="6">
        <v>43827</v>
      </c>
      <c r="M69" s="7">
        <f t="shared" si="98"/>
        <v>83.983862839866035</v>
      </c>
      <c r="N69" s="8" t="s">
        <v>160</v>
      </c>
      <c r="O69" s="8" t="s">
        <v>161</v>
      </c>
      <c r="P69" s="8" t="s">
        <v>161</v>
      </c>
      <c r="Q69" s="14" t="s">
        <v>162</v>
      </c>
      <c r="R69" s="4" t="s">
        <v>36</v>
      </c>
      <c r="S69" s="96">
        <f t="shared" si="100"/>
        <v>6085613.1800000006</v>
      </c>
      <c r="T69" s="98">
        <v>4907516.82</v>
      </c>
      <c r="U69" s="98">
        <v>1178096.3600000001</v>
      </c>
      <c r="V69" s="96">
        <f>W69+X69</f>
        <v>0</v>
      </c>
      <c r="W69" s="98">
        <v>0</v>
      </c>
      <c r="X69" s="98">
        <v>0</v>
      </c>
      <c r="Y69" s="96">
        <f t="shared" si="101"/>
        <v>1160556.47</v>
      </c>
      <c r="Z69" s="98">
        <v>866032.38</v>
      </c>
      <c r="AA69" s="98">
        <v>294524.09000000003</v>
      </c>
      <c r="AB69" s="96">
        <f t="shared" si="102"/>
        <v>0</v>
      </c>
      <c r="AC69" s="98"/>
      <c r="AD69" s="98"/>
      <c r="AE69" s="107">
        <f t="shared" si="103"/>
        <v>7246169.6500000004</v>
      </c>
      <c r="AF69" s="96">
        <v>0</v>
      </c>
      <c r="AG69" s="96">
        <f t="shared" si="104"/>
        <v>7246169.6500000004</v>
      </c>
      <c r="AH69" s="108" t="s">
        <v>163</v>
      </c>
      <c r="AI69" s="129" t="s">
        <v>193</v>
      </c>
      <c r="AJ69" s="106">
        <v>162774.72</v>
      </c>
      <c r="AK69" s="112">
        <v>0</v>
      </c>
      <c r="AL69" s="10"/>
    </row>
    <row r="70" spans="1:38" ht="220.5" x14ac:dyDescent="0.25">
      <c r="A70" s="11">
        <v>29</v>
      </c>
      <c r="B70" s="139">
        <v>119991</v>
      </c>
      <c r="C70" s="71">
        <v>48</v>
      </c>
      <c r="D70" s="60" t="s">
        <v>178</v>
      </c>
      <c r="E70" s="12" t="s">
        <v>171</v>
      </c>
      <c r="F70" s="84" t="s">
        <v>130</v>
      </c>
      <c r="G70" s="18" t="s">
        <v>134</v>
      </c>
      <c r="H70" s="18" t="s">
        <v>133</v>
      </c>
      <c r="I70" s="86" t="s">
        <v>193</v>
      </c>
      <c r="J70" s="5" t="s">
        <v>135</v>
      </c>
      <c r="K70" s="6">
        <v>43004</v>
      </c>
      <c r="L70" s="6">
        <v>43916</v>
      </c>
      <c r="M70" s="7">
        <f t="shared" si="98"/>
        <v>83.9838628091575</v>
      </c>
      <c r="N70" s="8" t="s">
        <v>160</v>
      </c>
      <c r="O70" s="8" t="s">
        <v>161</v>
      </c>
      <c r="P70" s="8" t="s">
        <v>161</v>
      </c>
      <c r="Q70" s="14" t="s">
        <v>162</v>
      </c>
      <c r="R70" s="4" t="s">
        <v>36</v>
      </c>
      <c r="S70" s="96">
        <f t="shared" si="100"/>
        <v>12597407.540000001</v>
      </c>
      <c r="T70" s="98">
        <v>10158711.630000001</v>
      </c>
      <c r="U70" s="98">
        <v>2438695.91</v>
      </c>
      <c r="V70" s="96">
        <f t="shared" si="99"/>
        <v>0</v>
      </c>
      <c r="W70" s="98">
        <v>0</v>
      </c>
      <c r="X70" s="98">
        <v>0</v>
      </c>
      <c r="Y70" s="96">
        <f t="shared" si="101"/>
        <v>2402387.7999999998</v>
      </c>
      <c r="Z70" s="98">
        <v>1792713.82</v>
      </c>
      <c r="AA70" s="98">
        <v>609673.98</v>
      </c>
      <c r="AB70" s="96">
        <f t="shared" si="102"/>
        <v>0</v>
      </c>
      <c r="AC70" s="98"/>
      <c r="AD70" s="98"/>
      <c r="AE70" s="107">
        <f t="shared" si="103"/>
        <v>14999795.34</v>
      </c>
      <c r="AF70" s="96">
        <v>2999990</v>
      </c>
      <c r="AG70" s="96">
        <f t="shared" si="104"/>
        <v>17999785.34</v>
      </c>
      <c r="AH70" s="108" t="s">
        <v>163</v>
      </c>
      <c r="AI70" s="129" t="s">
        <v>193</v>
      </c>
      <c r="AJ70" s="106">
        <v>0</v>
      </c>
      <c r="AK70" s="133">
        <v>0</v>
      </c>
      <c r="AL70" s="10"/>
    </row>
    <row r="71" spans="1:38" s="2" customFormat="1" ht="330" customHeight="1" x14ac:dyDescent="0.25">
      <c r="A71" s="11">
        <v>30</v>
      </c>
      <c r="B71" s="139">
        <v>119992</v>
      </c>
      <c r="C71" s="71">
        <v>49</v>
      </c>
      <c r="D71" s="60" t="s">
        <v>178</v>
      </c>
      <c r="E71" s="12" t="s">
        <v>171</v>
      </c>
      <c r="F71" s="84" t="s">
        <v>130</v>
      </c>
      <c r="G71" s="18" t="s">
        <v>136</v>
      </c>
      <c r="H71" s="18" t="s">
        <v>133</v>
      </c>
      <c r="I71" s="86" t="s">
        <v>193</v>
      </c>
      <c r="J71" s="5" t="s">
        <v>137</v>
      </c>
      <c r="K71" s="6">
        <v>43004</v>
      </c>
      <c r="L71" s="6">
        <v>43916</v>
      </c>
      <c r="M71" s="7">
        <f t="shared" si="98"/>
        <v>83.98386278575461</v>
      </c>
      <c r="N71" s="8" t="s">
        <v>160</v>
      </c>
      <c r="O71" s="8" t="s">
        <v>161</v>
      </c>
      <c r="P71" s="8" t="s">
        <v>161</v>
      </c>
      <c r="Q71" s="14" t="s">
        <v>162</v>
      </c>
      <c r="R71" s="4" t="s">
        <v>36</v>
      </c>
      <c r="S71" s="96">
        <f t="shared" si="100"/>
        <v>11755282.280000001</v>
      </c>
      <c r="T71" s="98">
        <v>9479610.9800000004</v>
      </c>
      <c r="U71" s="98">
        <v>2275671.2999999998</v>
      </c>
      <c r="V71" s="96">
        <f t="shared" si="99"/>
        <v>0</v>
      </c>
      <c r="W71" s="98">
        <v>0</v>
      </c>
      <c r="X71" s="98">
        <v>0</v>
      </c>
      <c r="Y71" s="96">
        <f t="shared" si="101"/>
        <v>2241790.36</v>
      </c>
      <c r="Z71" s="98">
        <v>1672872.53</v>
      </c>
      <c r="AA71" s="98">
        <v>568917.82999999996</v>
      </c>
      <c r="AB71" s="96">
        <f t="shared" si="102"/>
        <v>0</v>
      </c>
      <c r="AC71" s="98"/>
      <c r="AD71" s="98"/>
      <c r="AE71" s="107">
        <f t="shared" si="103"/>
        <v>13997072.640000001</v>
      </c>
      <c r="AF71" s="96">
        <v>0</v>
      </c>
      <c r="AG71" s="96">
        <f t="shared" si="104"/>
        <v>13997072.640000001</v>
      </c>
      <c r="AH71" s="108" t="s">
        <v>163</v>
      </c>
      <c r="AI71" s="129" t="s">
        <v>193</v>
      </c>
      <c r="AJ71" s="106">
        <v>0</v>
      </c>
      <c r="AK71" s="133">
        <v>0</v>
      </c>
      <c r="AL71" s="16"/>
    </row>
    <row r="72" spans="1:38" s="2" customFormat="1" ht="236.25" x14ac:dyDescent="0.25">
      <c r="A72" s="11">
        <v>31</v>
      </c>
      <c r="B72" s="139">
        <v>119731</v>
      </c>
      <c r="C72" s="71">
        <v>51</v>
      </c>
      <c r="D72" s="60" t="s">
        <v>180</v>
      </c>
      <c r="E72" s="12" t="s">
        <v>171</v>
      </c>
      <c r="F72" s="84" t="s">
        <v>130</v>
      </c>
      <c r="G72" s="18" t="s">
        <v>138</v>
      </c>
      <c r="H72" s="18" t="s">
        <v>64</v>
      </c>
      <c r="I72" s="86" t="s">
        <v>193</v>
      </c>
      <c r="J72" s="5" t="s">
        <v>139</v>
      </c>
      <c r="K72" s="6">
        <v>42956</v>
      </c>
      <c r="L72" s="6">
        <v>43870</v>
      </c>
      <c r="M72" s="7">
        <f t="shared" si="98"/>
        <v>83.983862780427785</v>
      </c>
      <c r="N72" s="8" t="s">
        <v>160</v>
      </c>
      <c r="O72" s="8" t="s">
        <v>161</v>
      </c>
      <c r="P72" s="8" t="s">
        <v>161</v>
      </c>
      <c r="Q72" s="14" t="s">
        <v>162</v>
      </c>
      <c r="R72" s="4" t="s">
        <v>36</v>
      </c>
      <c r="S72" s="96">
        <f t="shared" si="100"/>
        <v>10449475.91</v>
      </c>
      <c r="T72" s="98">
        <v>8426591.9100000001</v>
      </c>
      <c r="U72" s="98">
        <v>2022884</v>
      </c>
      <c r="V72" s="96">
        <f t="shared" si="99"/>
        <v>0</v>
      </c>
      <c r="W72" s="98">
        <v>0</v>
      </c>
      <c r="X72" s="98">
        <v>0</v>
      </c>
      <c r="Y72" s="96">
        <f t="shared" si="101"/>
        <v>1992766.64</v>
      </c>
      <c r="Z72" s="98">
        <v>1487045.64</v>
      </c>
      <c r="AA72" s="98">
        <v>505721</v>
      </c>
      <c r="AB72" s="96">
        <f t="shared" si="102"/>
        <v>0</v>
      </c>
      <c r="AC72" s="98"/>
      <c r="AD72" s="98"/>
      <c r="AE72" s="107">
        <f t="shared" si="103"/>
        <v>12442242.550000001</v>
      </c>
      <c r="AF72" s="96">
        <v>0</v>
      </c>
      <c r="AG72" s="96">
        <f t="shared" si="104"/>
        <v>12442242.550000001</v>
      </c>
      <c r="AH72" s="108" t="s">
        <v>163</v>
      </c>
      <c r="AI72" s="129" t="s">
        <v>193</v>
      </c>
      <c r="AJ72" s="106">
        <v>69562.990000000005</v>
      </c>
      <c r="AK72" s="133">
        <v>0</v>
      </c>
      <c r="AL72" s="16"/>
    </row>
    <row r="73" spans="1:38" s="2" customFormat="1" ht="189" x14ac:dyDescent="0.25">
      <c r="A73" s="11">
        <v>32</v>
      </c>
      <c r="B73" s="139">
        <v>120194</v>
      </c>
      <c r="C73" s="71">
        <v>52</v>
      </c>
      <c r="D73" s="60" t="s">
        <v>181</v>
      </c>
      <c r="E73" s="12" t="s">
        <v>171</v>
      </c>
      <c r="F73" s="84" t="s">
        <v>130</v>
      </c>
      <c r="G73" s="18" t="s">
        <v>141</v>
      </c>
      <c r="H73" s="18" t="s">
        <v>140</v>
      </c>
      <c r="I73" s="86" t="s">
        <v>193</v>
      </c>
      <c r="J73" s="5" t="s">
        <v>142</v>
      </c>
      <c r="K73" s="6">
        <v>42963</v>
      </c>
      <c r="L73" s="6">
        <v>43877</v>
      </c>
      <c r="M73" s="7">
        <f t="shared" si="98"/>
        <v>83.983862831024851</v>
      </c>
      <c r="N73" s="8" t="s">
        <v>160</v>
      </c>
      <c r="O73" s="8" t="s">
        <v>161</v>
      </c>
      <c r="P73" s="8" t="s">
        <v>161</v>
      </c>
      <c r="Q73" s="14" t="s">
        <v>162</v>
      </c>
      <c r="R73" s="4" t="s">
        <v>36</v>
      </c>
      <c r="S73" s="96">
        <f t="shared" si="100"/>
        <v>12243037.969999999</v>
      </c>
      <c r="T73" s="98">
        <v>9872943.4499999993</v>
      </c>
      <c r="U73" s="98">
        <v>2370094.52</v>
      </c>
      <c r="V73" s="96">
        <f t="shared" si="99"/>
        <v>0</v>
      </c>
      <c r="W73" s="98">
        <v>0</v>
      </c>
      <c r="X73" s="98">
        <v>0</v>
      </c>
      <c r="Y73" s="96">
        <f t="shared" si="101"/>
        <v>2334807.77</v>
      </c>
      <c r="Z73" s="98">
        <v>1742284.14</v>
      </c>
      <c r="AA73" s="98">
        <v>592523.63</v>
      </c>
      <c r="AB73" s="96">
        <f t="shared" si="102"/>
        <v>0</v>
      </c>
      <c r="AC73" s="98"/>
      <c r="AD73" s="98"/>
      <c r="AE73" s="107">
        <f t="shared" si="103"/>
        <v>14577845.739999998</v>
      </c>
      <c r="AF73" s="96">
        <v>0</v>
      </c>
      <c r="AG73" s="96">
        <f t="shared" si="104"/>
        <v>14577845.739999998</v>
      </c>
      <c r="AH73" s="108" t="s">
        <v>163</v>
      </c>
      <c r="AI73" s="129" t="s">
        <v>193</v>
      </c>
      <c r="AJ73" s="106">
        <v>18637.330000000002</v>
      </c>
      <c r="AK73" s="133">
        <v>0</v>
      </c>
      <c r="AL73" s="16"/>
    </row>
    <row r="74" spans="1:38" s="2" customFormat="1" ht="299.25" x14ac:dyDescent="0.25">
      <c r="A74" s="11">
        <v>33</v>
      </c>
      <c r="B74" s="139">
        <v>119983</v>
      </c>
      <c r="C74" s="71">
        <v>58</v>
      </c>
      <c r="D74" s="60" t="s">
        <v>183</v>
      </c>
      <c r="E74" s="12" t="s">
        <v>171</v>
      </c>
      <c r="F74" s="84" t="s">
        <v>130</v>
      </c>
      <c r="G74" s="18" t="s">
        <v>143</v>
      </c>
      <c r="H74" s="18" t="s">
        <v>76</v>
      </c>
      <c r="I74" s="86" t="s">
        <v>213</v>
      </c>
      <c r="J74" s="5" t="s">
        <v>144</v>
      </c>
      <c r="K74" s="6">
        <v>42963</v>
      </c>
      <c r="L74" s="6">
        <v>43693</v>
      </c>
      <c r="M74" s="7">
        <f t="shared" si="98"/>
        <v>83.983862872994763</v>
      </c>
      <c r="N74" s="8" t="s">
        <v>160</v>
      </c>
      <c r="O74" s="8" t="s">
        <v>161</v>
      </c>
      <c r="P74" s="8" t="s">
        <v>161</v>
      </c>
      <c r="Q74" s="14" t="s">
        <v>162</v>
      </c>
      <c r="R74" s="4" t="s">
        <v>36</v>
      </c>
      <c r="S74" s="96">
        <f t="shared" si="100"/>
        <v>8062160.4699999997</v>
      </c>
      <c r="T74" s="98">
        <v>6501430</v>
      </c>
      <c r="U74" s="98">
        <v>1560730.47</v>
      </c>
      <c r="V74" s="96">
        <f t="shared" si="99"/>
        <v>0</v>
      </c>
      <c r="W74" s="98">
        <v>0</v>
      </c>
      <c r="X74" s="98">
        <v>0</v>
      </c>
      <c r="Y74" s="96">
        <f t="shared" si="101"/>
        <v>1537493.79</v>
      </c>
      <c r="Z74" s="98">
        <v>1147311.17</v>
      </c>
      <c r="AA74" s="98">
        <v>390182.62</v>
      </c>
      <c r="AB74" s="96">
        <f t="shared" si="102"/>
        <v>0</v>
      </c>
      <c r="AC74" s="98"/>
      <c r="AD74" s="98"/>
      <c r="AE74" s="107">
        <f t="shared" si="103"/>
        <v>9599654.2599999998</v>
      </c>
      <c r="AF74" s="96">
        <v>655333</v>
      </c>
      <c r="AG74" s="96">
        <f t="shared" si="104"/>
        <v>10254987.26</v>
      </c>
      <c r="AH74" s="108" t="s">
        <v>163</v>
      </c>
      <c r="AI74" s="129" t="s">
        <v>193</v>
      </c>
      <c r="AJ74" s="106">
        <v>27068</v>
      </c>
      <c r="AK74" s="133">
        <v>0</v>
      </c>
      <c r="AL74" s="16"/>
    </row>
    <row r="75" spans="1:38" ht="173.25" x14ac:dyDescent="0.25">
      <c r="A75" s="11">
        <v>34</v>
      </c>
      <c r="B75" s="139">
        <v>119622</v>
      </c>
      <c r="C75" s="71">
        <v>45</v>
      </c>
      <c r="D75" s="60" t="s">
        <v>169</v>
      </c>
      <c r="E75" s="12" t="s">
        <v>172</v>
      </c>
      <c r="F75" s="84" t="s">
        <v>189</v>
      </c>
      <c r="G75" s="18" t="s">
        <v>124</v>
      </c>
      <c r="H75" s="18" t="s">
        <v>123</v>
      </c>
      <c r="I75" s="86" t="s">
        <v>193</v>
      </c>
      <c r="J75" s="5" t="s">
        <v>125</v>
      </c>
      <c r="K75" s="6">
        <v>42793</v>
      </c>
      <c r="L75" s="6">
        <v>43765</v>
      </c>
      <c r="M75" s="7">
        <f t="shared" si="98"/>
        <v>83.983862835522956</v>
      </c>
      <c r="N75" s="8" t="s">
        <v>160</v>
      </c>
      <c r="O75" s="8" t="s">
        <v>161</v>
      </c>
      <c r="P75" s="8" t="s">
        <v>161</v>
      </c>
      <c r="Q75" s="14" t="s">
        <v>162</v>
      </c>
      <c r="R75" s="4" t="s">
        <v>36</v>
      </c>
      <c r="S75" s="96">
        <f t="shared" si="100"/>
        <v>37233996.450000003</v>
      </c>
      <c r="T75" s="98">
        <v>30025974.120000001</v>
      </c>
      <c r="U75" s="98">
        <v>7208022.3300000001</v>
      </c>
      <c r="V75" s="96">
        <f t="shared" si="99"/>
        <v>0</v>
      </c>
      <c r="W75" s="98">
        <v>0</v>
      </c>
      <c r="X75" s="98">
        <v>0</v>
      </c>
      <c r="Y75" s="96">
        <f t="shared" si="101"/>
        <v>7100706.9000000004</v>
      </c>
      <c r="Z75" s="98">
        <v>5298701.32</v>
      </c>
      <c r="AA75" s="98">
        <v>1802005.58</v>
      </c>
      <c r="AB75" s="96">
        <f t="shared" si="102"/>
        <v>0</v>
      </c>
      <c r="AC75" s="98"/>
      <c r="AD75" s="98"/>
      <c r="AE75" s="107">
        <f t="shared" si="103"/>
        <v>44334703.350000001</v>
      </c>
      <c r="AF75" s="96">
        <v>427346.26</v>
      </c>
      <c r="AG75" s="96">
        <f t="shared" si="104"/>
        <v>44762049.609999999</v>
      </c>
      <c r="AH75" s="108" t="s">
        <v>163</v>
      </c>
      <c r="AI75" s="134" t="s">
        <v>540</v>
      </c>
      <c r="AJ75" s="106">
        <v>4923177.41</v>
      </c>
      <c r="AK75" s="133">
        <v>0</v>
      </c>
      <c r="AL75" s="10"/>
    </row>
    <row r="76" spans="1:38" ht="94.5" x14ac:dyDescent="0.25">
      <c r="A76" s="11">
        <v>35</v>
      </c>
      <c r="B76" s="139">
        <v>119689</v>
      </c>
      <c r="C76" s="71">
        <v>53</v>
      </c>
      <c r="D76" s="60" t="s">
        <v>169</v>
      </c>
      <c r="E76" s="12" t="s">
        <v>175</v>
      </c>
      <c r="F76" s="84" t="s">
        <v>146</v>
      </c>
      <c r="G76" s="18" t="s">
        <v>114</v>
      </c>
      <c r="H76" s="18" t="s">
        <v>113</v>
      </c>
      <c r="I76" s="86" t="s">
        <v>193</v>
      </c>
      <c r="J76" s="5" t="s">
        <v>115</v>
      </c>
      <c r="K76" s="6">
        <v>42943</v>
      </c>
      <c r="L76" s="6">
        <v>44039</v>
      </c>
      <c r="M76" s="7">
        <f t="shared" si="98"/>
        <v>83.983862843305559</v>
      </c>
      <c r="N76" s="8" t="s">
        <v>160</v>
      </c>
      <c r="O76" s="8" t="s">
        <v>161</v>
      </c>
      <c r="P76" s="8" t="s">
        <v>161</v>
      </c>
      <c r="Q76" s="14" t="s">
        <v>162</v>
      </c>
      <c r="R76" s="4" t="s">
        <v>36</v>
      </c>
      <c r="S76" s="96">
        <f t="shared" si="100"/>
        <v>46010993.850000001</v>
      </c>
      <c r="T76" s="98">
        <v>37103857.82</v>
      </c>
      <c r="U76" s="98">
        <v>8907136.0299999993</v>
      </c>
      <c r="V76" s="96">
        <f t="shared" si="99"/>
        <v>0</v>
      </c>
      <c r="W76" s="98">
        <v>0</v>
      </c>
      <c r="X76" s="98">
        <v>0</v>
      </c>
      <c r="Y76" s="96">
        <f t="shared" si="101"/>
        <v>8774523.620000001</v>
      </c>
      <c r="Z76" s="98">
        <v>6547739.6100000003</v>
      </c>
      <c r="AA76" s="98">
        <v>2226784.0099999998</v>
      </c>
      <c r="AB76" s="96">
        <f t="shared" si="102"/>
        <v>0</v>
      </c>
      <c r="AC76" s="98"/>
      <c r="AD76" s="98"/>
      <c r="AE76" s="107">
        <f t="shared" si="103"/>
        <v>54785517.469999999</v>
      </c>
      <c r="AF76" s="96">
        <v>0</v>
      </c>
      <c r="AG76" s="96">
        <f t="shared" si="104"/>
        <v>54785517.469999999</v>
      </c>
      <c r="AH76" s="108" t="s">
        <v>163</v>
      </c>
      <c r="AI76" s="105" t="s">
        <v>193</v>
      </c>
      <c r="AJ76" s="106">
        <v>126946.35999999999</v>
      </c>
      <c r="AK76" s="112">
        <v>0</v>
      </c>
      <c r="AL76" s="10"/>
    </row>
    <row r="77" spans="1:38" ht="173.25" x14ac:dyDescent="0.25">
      <c r="A77" s="11">
        <v>36</v>
      </c>
      <c r="B77" s="139">
        <v>119240</v>
      </c>
      <c r="C77" s="71">
        <v>54</v>
      </c>
      <c r="D77" s="60" t="s">
        <v>169</v>
      </c>
      <c r="E77" s="12" t="s">
        <v>175</v>
      </c>
      <c r="F77" s="84" t="s">
        <v>146</v>
      </c>
      <c r="G77" s="18" t="s">
        <v>116</v>
      </c>
      <c r="H77" s="18" t="s">
        <v>113</v>
      </c>
      <c r="I77" s="86" t="s">
        <v>193</v>
      </c>
      <c r="J77" s="5" t="s">
        <v>117</v>
      </c>
      <c r="K77" s="6">
        <v>42943</v>
      </c>
      <c r="L77" s="6">
        <v>44039</v>
      </c>
      <c r="M77" s="7">
        <f t="shared" si="98"/>
        <v>83.983862856059488</v>
      </c>
      <c r="N77" s="8" t="s">
        <v>160</v>
      </c>
      <c r="O77" s="8" t="s">
        <v>161</v>
      </c>
      <c r="P77" s="8" t="s">
        <v>161</v>
      </c>
      <c r="Q77" s="14" t="s">
        <v>162</v>
      </c>
      <c r="R77" s="4" t="s">
        <v>36</v>
      </c>
      <c r="S77" s="96">
        <f t="shared" si="100"/>
        <v>11805482.93</v>
      </c>
      <c r="T77" s="98">
        <v>9520093.4299999997</v>
      </c>
      <c r="U77" s="98">
        <v>2285389.5</v>
      </c>
      <c r="V77" s="96">
        <f t="shared" si="99"/>
        <v>0</v>
      </c>
      <c r="W77" s="98">
        <v>0</v>
      </c>
      <c r="X77" s="98">
        <v>0</v>
      </c>
      <c r="Y77" s="96">
        <f t="shared" si="101"/>
        <v>2251363.86</v>
      </c>
      <c r="Z77" s="98">
        <v>1680016.49</v>
      </c>
      <c r="AA77" s="98">
        <v>571347.37</v>
      </c>
      <c r="AB77" s="96">
        <f t="shared" si="102"/>
        <v>0</v>
      </c>
      <c r="AC77" s="98"/>
      <c r="AD77" s="98"/>
      <c r="AE77" s="107">
        <f t="shared" si="103"/>
        <v>14056846.789999999</v>
      </c>
      <c r="AF77" s="96">
        <v>216877.5</v>
      </c>
      <c r="AG77" s="96">
        <f t="shared" si="104"/>
        <v>14273724.289999999</v>
      </c>
      <c r="AH77" s="108" t="s">
        <v>163</v>
      </c>
      <c r="AI77" s="105" t="s">
        <v>193</v>
      </c>
      <c r="AJ77" s="106">
        <v>96902.13</v>
      </c>
      <c r="AK77" s="112">
        <v>0</v>
      </c>
      <c r="AL77" s="10"/>
    </row>
    <row r="78" spans="1:38" ht="236.25" x14ac:dyDescent="0.25">
      <c r="A78" s="11">
        <v>37</v>
      </c>
      <c r="B78" s="139">
        <v>120068</v>
      </c>
      <c r="C78" s="71">
        <v>55</v>
      </c>
      <c r="D78" s="60" t="s">
        <v>169</v>
      </c>
      <c r="E78" s="12" t="s">
        <v>175</v>
      </c>
      <c r="F78" s="84" t="s">
        <v>146</v>
      </c>
      <c r="G78" s="18" t="s">
        <v>119</v>
      </c>
      <c r="H78" s="18" t="s">
        <v>118</v>
      </c>
      <c r="I78" s="224" t="s">
        <v>210</v>
      </c>
      <c r="J78" s="5" t="s">
        <v>120</v>
      </c>
      <c r="K78" s="6">
        <v>43060</v>
      </c>
      <c r="L78" s="6">
        <v>43606</v>
      </c>
      <c r="M78" s="7">
        <f t="shared" si="98"/>
        <v>83.983862867470734</v>
      </c>
      <c r="N78" s="8" t="s">
        <v>160</v>
      </c>
      <c r="O78" s="8" t="s">
        <v>161</v>
      </c>
      <c r="P78" s="8" t="s">
        <v>161</v>
      </c>
      <c r="Q78" s="17" t="s">
        <v>162</v>
      </c>
      <c r="R78" s="8" t="s">
        <v>36</v>
      </c>
      <c r="S78" s="96">
        <f t="shared" si="100"/>
        <v>8678209.1799999997</v>
      </c>
      <c r="T78" s="98">
        <v>6998219.6100000003</v>
      </c>
      <c r="U78" s="98">
        <v>1679989.57</v>
      </c>
      <c r="V78" s="96">
        <f t="shared" si="99"/>
        <v>0</v>
      </c>
      <c r="W78" s="98">
        <v>0</v>
      </c>
      <c r="X78" s="98">
        <v>0</v>
      </c>
      <c r="Y78" s="96">
        <f t="shared" si="101"/>
        <v>1654977.3199999998</v>
      </c>
      <c r="Z78" s="98">
        <v>1234979.93</v>
      </c>
      <c r="AA78" s="98">
        <v>419997.39</v>
      </c>
      <c r="AB78" s="96">
        <f t="shared" si="102"/>
        <v>0</v>
      </c>
      <c r="AC78" s="98">
        <v>0</v>
      </c>
      <c r="AD78" s="98">
        <v>0</v>
      </c>
      <c r="AE78" s="107">
        <f t="shared" si="103"/>
        <v>10333186.5</v>
      </c>
      <c r="AF78" s="96">
        <v>0</v>
      </c>
      <c r="AG78" s="96">
        <f t="shared" si="104"/>
        <v>10333186.5</v>
      </c>
      <c r="AH78" s="108" t="s">
        <v>163</v>
      </c>
      <c r="AI78" s="105" t="s">
        <v>193</v>
      </c>
      <c r="AJ78" s="106">
        <v>0</v>
      </c>
      <c r="AK78" s="112">
        <v>0</v>
      </c>
      <c r="AL78" s="10"/>
    </row>
    <row r="79" spans="1:38" ht="94.5" x14ac:dyDescent="0.25">
      <c r="A79" s="11">
        <v>38</v>
      </c>
      <c r="B79" s="139">
        <v>120082</v>
      </c>
      <c r="C79" s="71">
        <v>56</v>
      </c>
      <c r="D79" s="60" t="s">
        <v>174</v>
      </c>
      <c r="E79" s="12" t="s">
        <v>175</v>
      </c>
      <c r="F79" s="84" t="s">
        <v>146</v>
      </c>
      <c r="G79" s="18" t="s">
        <v>147</v>
      </c>
      <c r="H79" s="18" t="s">
        <v>145</v>
      </c>
      <c r="I79" s="86" t="s">
        <v>223</v>
      </c>
      <c r="J79" s="5" t="s">
        <v>148</v>
      </c>
      <c r="K79" s="6">
        <v>43006</v>
      </c>
      <c r="L79" s="6">
        <v>44102</v>
      </c>
      <c r="M79" s="7">
        <f t="shared" si="98"/>
        <v>83.98386279749451</v>
      </c>
      <c r="N79" s="8" t="s">
        <v>160</v>
      </c>
      <c r="O79" s="8" t="s">
        <v>161</v>
      </c>
      <c r="P79" s="8" t="s">
        <v>161</v>
      </c>
      <c r="Q79" s="14" t="s">
        <v>162</v>
      </c>
      <c r="R79" s="4" t="s">
        <v>36</v>
      </c>
      <c r="S79" s="96">
        <f t="shared" si="100"/>
        <v>5145385.2700000005</v>
      </c>
      <c r="T79" s="98">
        <v>4149304.93</v>
      </c>
      <c r="U79" s="98">
        <v>996080.34</v>
      </c>
      <c r="V79" s="96">
        <f t="shared" si="99"/>
        <v>0</v>
      </c>
      <c r="W79" s="98">
        <v>0</v>
      </c>
      <c r="X79" s="98">
        <v>0</v>
      </c>
      <c r="Y79" s="96">
        <f t="shared" si="101"/>
        <v>981250.37</v>
      </c>
      <c r="Z79" s="98">
        <v>732230.28</v>
      </c>
      <c r="AA79" s="98">
        <v>249020.09</v>
      </c>
      <c r="AB79" s="96">
        <f t="shared" si="102"/>
        <v>0</v>
      </c>
      <c r="AC79" s="98"/>
      <c r="AD79" s="98"/>
      <c r="AE79" s="107">
        <f t="shared" si="103"/>
        <v>6126635.6400000006</v>
      </c>
      <c r="AF79" s="96">
        <v>0</v>
      </c>
      <c r="AG79" s="96">
        <f t="shared" si="104"/>
        <v>6126635.6400000006</v>
      </c>
      <c r="AH79" s="108" t="s">
        <v>163</v>
      </c>
      <c r="AI79" s="129" t="s">
        <v>193</v>
      </c>
      <c r="AJ79" s="106">
        <v>15818.36</v>
      </c>
      <c r="AK79" s="112">
        <v>0</v>
      </c>
      <c r="AL79" s="10"/>
    </row>
    <row r="80" spans="1:38" ht="78.75" x14ac:dyDescent="0.25">
      <c r="A80" s="11">
        <v>39</v>
      </c>
      <c r="B80" s="139">
        <v>120126</v>
      </c>
      <c r="C80" s="71">
        <v>57</v>
      </c>
      <c r="D80" s="60" t="s">
        <v>174</v>
      </c>
      <c r="E80" s="12" t="s">
        <v>175</v>
      </c>
      <c r="F80" s="84" t="s">
        <v>146</v>
      </c>
      <c r="G80" s="18" t="s">
        <v>121</v>
      </c>
      <c r="H80" s="18" t="s">
        <v>118</v>
      </c>
      <c r="I80" s="86" t="s">
        <v>193</v>
      </c>
      <c r="J80" s="5" t="s">
        <v>122</v>
      </c>
      <c r="K80" s="6">
        <v>43060</v>
      </c>
      <c r="L80" s="6">
        <v>43789</v>
      </c>
      <c r="M80" s="7">
        <f t="shared" si="98"/>
        <v>83.98386273060467</v>
      </c>
      <c r="N80" s="8" t="s">
        <v>160</v>
      </c>
      <c r="O80" s="8" t="s">
        <v>161</v>
      </c>
      <c r="P80" s="8" t="s">
        <v>161</v>
      </c>
      <c r="Q80" s="14" t="s">
        <v>162</v>
      </c>
      <c r="R80" s="4" t="s">
        <v>36</v>
      </c>
      <c r="S80" s="96">
        <f t="shared" si="100"/>
        <v>2709276.16</v>
      </c>
      <c r="T80" s="98">
        <v>2184795.1800000002</v>
      </c>
      <c r="U80" s="98">
        <v>524480.98</v>
      </c>
      <c r="V80" s="96">
        <f t="shared" si="99"/>
        <v>0</v>
      </c>
      <c r="W80" s="98">
        <v>0</v>
      </c>
      <c r="X80" s="98">
        <v>0</v>
      </c>
      <c r="Y80" s="96">
        <f t="shared" si="101"/>
        <v>516672.34</v>
      </c>
      <c r="Z80" s="98">
        <v>385552.09</v>
      </c>
      <c r="AA80" s="98">
        <v>131120.25</v>
      </c>
      <c r="AB80" s="96">
        <f t="shared" si="102"/>
        <v>0</v>
      </c>
      <c r="AC80" s="98"/>
      <c r="AD80" s="98"/>
      <c r="AE80" s="107">
        <f t="shared" si="103"/>
        <v>3225948.5</v>
      </c>
      <c r="AF80" s="96">
        <v>0</v>
      </c>
      <c r="AG80" s="96">
        <f t="shared" si="104"/>
        <v>3225948.5</v>
      </c>
      <c r="AH80" s="108" t="s">
        <v>163</v>
      </c>
      <c r="AI80" s="129" t="s">
        <v>193</v>
      </c>
      <c r="AJ80" s="106">
        <v>0</v>
      </c>
      <c r="AK80" s="112">
        <v>0</v>
      </c>
      <c r="AL80" s="10"/>
    </row>
    <row r="81" spans="1:38" ht="299.25" x14ac:dyDescent="0.25">
      <c r="A81" s="11">
        <v>40</v>
      </c>
      <c r="B81" s="139">
        <v>119957</v>
      </c>
      <c r="C81" s="71">
        <v>136</v>
      </c>
      <c r="D81" s="60" t="s">
        <v>176</v>
      </c>
      <c r="E81" s="12" t="s">
        <v>185</v>
      </c>
      <c r="F81" s="84" t="s">
        <v>149</v>
      </c>
      <c r="G81" s="18" t="s">
        <v>150</v>
      </c>
      <c r="H81" s="18" t="s">
        <v>88</v>
      </c>
      <c r="I81" s="86" t="s">
        <v>219</v>
      </c>
      <c r="J81" s="5" t="s">
        <v>151</v>
      </c>
      <c r="K81" s="6">
        <v>43047</v>
      </c>
      <c r="L81" s="6">
        <v>43838</v>
      </c>
      <c r="M81" s="7">
        <f t="shared" si="98"/>
        <v>83.983862849270778</v>
      </c>
      <c r="N81" s="8" t="s">
        <v>160</v>
      </c>
      <c r="O81" s="8" t="s">
        <v>161</v>
      </c>
      <c r="P81" s="8" t="s">
        <v>161</v>
      </c>
      <c r="Q81" s="14" t="s">
        <v>162</v>
      </c>
      <c r="R81" s="4" t="s">
        <v>36</v>
      </c>
      <c r="S81" s="96">
        <f t="shared" si="100"/>
        <v>30804926.539999999</v>
      </c>
      <c r="T81" s="98">
        <v>24841489.370000001</v>
      </c>
      <c r="U81" s="98">
        <v>5963437.1699999999</v>
      </c>
      <c r="V81" s="96">
        <f t="shared" si="99"/>
        <v>0</v>
      </c>
      <c r="W81" s="98">
        <v>0</v>
      </c>
      <c r="X81" s="98">
        <v>0</v>
      </c>
      <c r="Y81" s="96">
        <f t="shared" si="101"/>
        <v>5874651.5300000003</v>
      </c>
      <c r="Z81" s="98">
        <v>4383792.24</v>
      </c>
      <c r="AA81" s="98">
        <v>1490859.29</v>
      </c>
      <c r="AB81" s="96">
        <f t="shared" si="102"/>
        <v>0</v>
      </c>
      <c r="AC81" s="98"/>
      <c r="AD81" s="98"/>
      <c r="AE81" s="107">
        <f t="shared" si="103"/>
        <v>36679578.07</v>
      </c>
      <c r="AF81" s="96">
        <v>0</v>
      </c>
      <c r="AG81" s="96">
        <f t="shared" si="104"/>
        <v>36679578.07</v>
      </c>
      <c r="AH81" s="108" t="s">
        <v>163</v>
      </c>
      <c r="AI81" s="129" t="s">
        <v>230</v>
      </c>
      <c r="AJ81" s="106">
        <v>75690.460000000006</v>
      </c>
      <c r="AK81" s="112">
        <v>0</v>
      </c>
      <c r="AL81" s="10"/>
    </row>
    <row r="82" spans="1:38" s="2" customFormat="1" ht="236.25" x14ac:dyDescent="0.25">
      <c r="A82" s="11">
        <v>41</v>
      </c>
      <c r="B82" s="139">
        <v>118963</v>
      </c>
      <c r="C82" s="71">
        <v>34</v>
      </c>
      <c r="D82" s="60" t="s">
        <v>176</v>
      </c>
      <c r="E82" s="12" t="s">
        <v>173</v>
      </c>
      <c r="F82" s="84" t="s">
        <v>188</v>
      </c>
      <c r="G82" s="18" t="s">
        <v>106</v>
      </c>
      <c r="H82" s="18" t="s">
        <v>88</v>
      </c>
      <c r="I82" s="86" t="s">
        <v>211</v>
      </c>
      <c r="J82" s="5" t="s">
        <v>107</v>
      </c>
      <c r="K82" s="6">
        <v>42629</v>
      </c>
      <c r="L82" s="6">
        <v>43540</v>
      </c>
      <c r="M82" s="7">
        <f t="shared" si="98"/>
        <v>83.983862803496507</v>
      </c>
      <c r="N82" s="8" t="s">
        <v>160</v>
      </c>
      <c r="O82" s="8" t="s">
        <v>161</v>
      </c>
      <c r="P82" s="8" t="s">
        <v>161</v>
      </c>
      <c r="Q82" s="14" t="s">
        <v>162</v>
      </c>
      <c r="R82" s="4" t="s">
        <v>36</v>
      </c>
      <c r="S82" s="96">
        <f t="shared" si="100"/>
        <v>4117071.25</v>
      </c>
      <c r="T82" s="98">
        <v>3320059.26</v>
      </c>
      <c r="U82" s="98">
        <v>797011.99</v>
      </c>
      <c r="V82" s="96">
        <f t="shared" si="99"/>
        <v>0</v>
      </c>
      <c r="W82" s="98">
        <v>0</v>
      </c>
      <c r="X82" s="98">
        <v>0</v>
      </c>
      <c r="Y82" s="96">
        <f t="shared" si="101"/>
        <v>785145.81</v>
      </c>
      <c r="Z82" s="98">
        <v>585892.81000000006</v>
      </c>
      <c r="AA82" s="98">
        <v>199253</v>
      </c>
      <c r="AB82" s="96">
        <f t="shared" si="102"/>
        <v>0</v>
      </c>
      <c r="AC82" s="98"/>
      <c r="AD82" s="98"/>
      <c r="AE82" s="107">
        <f t="shared" si="103"/>
        <v>4902217.0600000005</v>
      </c>
      <c r="AF82" s="96">
        <v>0</v>
      </c>
      <c r="AG82" s="96">
        <f t="shared" si="104"/>
        <v>4902217.0600000005</v>
      </c>
      <c r="AH82" s="108" t="s">
        <v>163</v>
      </c>
      <c r="AI82" s="105" t="s">
        <v>201</v>
      </c>
      <c r="AJ82" s="106">
        <v>1460741.83</v>
      </c>
      <c r="AK82" s="112">
        <v>0</v>
      </c>
      <c r="AL82" s="16"/>
    </row>
    <row r="83" spans="1:38" s="2" customFormat="1" ht="110.25" x14ac:dyDescent="0.25">
      <c r="A83" s="11">
        <v>42</v>
      </c>
      <c r="B83" s="139">
        <v>118964</v>
      </c>
      <c r="C83" s="71">
        <v>35</v>
      </c>
      <c r="D83" s="60" t="s">
        <v>177</v>
      </c>
      <c r="E83" s="12" t="s">
        <v>173</v>
      </c>
      <c r="F83" s="84" t="s">
        <v>188</v>
      </c>
      <c r="G83" s="18" t="s">
        <v>109</v>
      </c>
      <c r="H83" s="18" t="s">
        <v>108</v>
      </c>
      <c r="I83" s="86" t="s">
        <v>227</v>
      </c>
      <c r="J83" s="5" t="s">
        <v>110</v>
      </c>
      <c r="K83" s="6">
        <v>42670</v>
      </c>
      <c r="L83" s="6">
        <v>43308</v>
      </c>
      <c r="M83" s="7">
        <f t="shared" si="98"/>
        <v>83.983863323195678</v>
      </c>
      <c r="N83" s="8" t="s">
        <v>160</v>
      </c>
      <c r="O83" s="8" t="s">
        <v>161</v>
      </c>
      <c r="P83" s="8" t="s">
        <v>161</v>
      </c>
      <c r="Q83" s="14" t="s">
        <v>162</v>
      </c>
      <c r="R83" s="4" t="s">
        <v>36</v>
      </c>
      <c r="S83" s="96">
        <f t="shared" si="100"/>
        <v>1279634.31</v>
      </c>
      <c r="T83" s="98">
        <v>1031913.58</v>
      </c>
      <c r="U83" s="98">
        <v>247720.73</v>
      </c>
      <c r="V83" s="96">
        <f t="shared" si="99"/>
        <v>0</v>
      </c>
      <c r="W83" s="98">
        <v>0</v>
      </c>
      <c r="X83" s="98">
        <v>0</v>
      </c>
      <c r="Y83" s="96">
        <f t="shared" si="101"/>
        <v>244032.57</v>
      </c>
      <c r="Z83" s="98">
        <v>182102.39</v>
      </c>
      <c r="AA83" s="98">
        <v>61930.18</v>
      </c>
      <c r="AB83" s="96">
        <f t="shared" si="102"/>
        <v>0</v>
      </c>
      <c r="AC83" s="98"/>
      <c r="AD83" s="98"/>
      <c r="AE83" s="107">
        <f t="shared" si="103"/>
        <v>1523666.8800000001</v>
      </c>
      <c r="AF83" s="96">
        <v>0</v>
      </c>
      <c r="AG83" s="96">
        <f t="shared" si="104"/>
        <v>1523666.8800000001</v>
      </c>
      <c r="AH83" s="108" t="s">
        <v>163</v>
      </c>
      <c r="AI83" s="105" t="s">
        <v>208</v>
      </c>
      <c r="AJ83" s="106">
        <v>122689.41</v>
      </c>
      <c r="AK83" s="112">
        <v>0</v>
      </c>
      <c r="AL83" s="16"/>
    </row>
    <row r="84" spans="1:38" s="2" customFormat="1" ht="157.5" x14ac:dyDescent="0.25">
      <c r="A84" s="11">
        <v>43</v>
      </c>
      <c r="B84" s="139">
        <v>119981</v>
      </c>
      <c r="C84" s="71">
        <v>36</v>
      </c>
      <c r="D84" s="60" t="s">
        <v>176</v>
      </c>
      <c r="E84" s="12" t="s">
        <v>173</v>
      </c>
      <c r="F84" s="84" t="s">
        <v>188</v>
      </c>
      <c r="G84" s="18" t="s">
        <v>111</v>
      </c>
      <c r="H84" s="18" t="s">
        <v>85</v>
      </c>
      <c r="I84" s="86" t="s">
        <v>193</v>
      </c>
      <c r="J84" s="5" t="s">
        <v>112</v>
      </c>
      <c r="K84" s="6">
        <v>42579</v>
      </c>
      <c r="L84" s="6">
        <v>43462</v>
      </c>
      <c r="M84" s="7">
        <f t="shared" si="98"/>
        <v>83.983863111728837</v>
      </c>
      <c r="N84" s="8" t="s">
        <v>160</v>
      </c>
      <c r="O84" s="8" t="s">
        <v>161</v>
      </c>
      <c r="P84" s="8" t="s">
        <v>161</v>
      </c>
      <c r="Q84" s="14" t="s">
        <v>162</v>
      </c>
      <c r="R84" s="4" t="s">
        <v>36</v>
      </c>
      <c r="S84" s="96">
        <f t="shared" si="100"/>
        <v>1627939.8599999999</v>
      </c>
      <c r="T84" s="98">
        <v>1312791.6599999999</v>
      </c>
      <c r="U84" s="98">
        <v>315148.2</v>
      </c>
      <c r="V84" s="96">
        <f t="shared" si="99"/>
        <v>0</v>
      </c>
      <c r="W84" s="98">
        <v>0</v>
      </c>
      <c r="X84" s="98">
        <v>0</v>
      </c>
      <c r="Y84" s="96">
        <f t="shared" si="101"/>
        <v>310456.15999999997</v>
      </c>
      <c r="Z84" s="98">
        <v>231669.11</v>
      </c>
      <c r="AA84" s="98">
        <v>78787.05</v>
      </c>
      <c r="AB84" s="96">
        <f t="shared" si="102"/>
        <v>0</v>
      </c>
      <c r="AC84" s="98"/>
      <c r="AD84" s="98"/>
      <c r="AE84" s="107">
        <f t="shared" si="103"/>
        <v>1938396.0199999998</v>
      </c>
      <c r="AF84" s="96">
        <v>0</v>
      </c>
      <c r="AG84" s="96">
        <f t="shared" si="104"/>
        <v>1938396.0199999998</v>
      </c>
      <c r="AH84" s="108" t="s">
        <v>163</v>
      </c>
      <c r="AI84" s="105" t="s">
        <v>202</v>
      </c>
      <c r="AJ84" s="106">
        <v>559604.05999999994</v>
      </c>
      <c r="AK84" s="112">
        <v>0</v>
      </c>
      <c r="AL84" s="16"/>
    </row>
    <row r="85" spans="1:38" s="2" customFormat="1" ht="236.25" x14ac:dyDescent="0.25">
      <c r="A85" s="11">
        <v>44</v>
      </c>
      <c r="B85" s="139">
        <v>120414</v>
      </c>
      <c r="C85" s="71">
        <v>61</v>
      </c>
      <c r="D85" s="60" t="s">
        <v>180</v>
      </c>
      <c r="E85" s="12" t="s">
        <v>173</v>
      </c>
      <c r="F85" s="84" t="s">
        <v>152</v>
      </c>
      <c r="G85" s="18" t="s">
        <v>153</v>
      </c>
      <c r="H85" s="18" t="s">
        <v>400</v>
      </c>
      <c r="I85" s="86" t="s">
        <v>218</v>
      </c>
      <c r="J85" s="5" t="s">
        <v>154</v>
      </c>
      <c r="K85" s="6">
        <v>42893</v>
      </c>
      <c r="L85" s="6">
        <v>43562</v>
      </c>
      <c r="M85" s="7">
        <f t="shared" si="98"/>
        <v>83.395347070002629</v>
      </c>
      <c r="N85" s="8" t="s">
        <v>160</v>
      </c>
      <c r="O85" s="8" t="s">
        <v>161</v>
      </c>
      <c r="P85" s="8" t="s">
        <v>161</v>
      </c>
      <c r="Q85" s="14" t="s">
        <v>162</v>
      </c>
      <c r="R85" s="4" t="s">
        <v>36</v>
      </c>
      <c r="S85" s="96">
        <f t="shared" si="100"/>
        <v>9816719.1999999993</v>
      </c>
      <c r="T85" s="98">
        <v>7916328.7599999998</v>
      </c>
      <c r="U85" s="98">
        <v>1900390.44</v>
      </c>
      <c r="V85" s="96">
        <f t="shared" si="99"/>
        <v>647352.26</v>
      </c>
      <c r="W85" s="98">
        <v>483068.28</v>
      </c>
      <c r="X85" s="98">
        <v>164283.98000000001</v>
      </c>
      <c r="Y85" s="96">
        <f t="shared" si="101"/>
        <v>1307231.79</v>
      </c>
      <c r="Z85" s="98">
        <v>979654.51000000013</v>
      </c>
      <c r="AA85" s="98">
        <v>327577.27999999997</v>
      </c>
      <c r="AB85" s="96">
        <f t="shared" si="102"/>
        <v>0</v>
      </c>
      <c r="AC85" s="98"/>
      <c r="AD85" s="98"/>
      <c r="AE85" s="107">
        <f t="shared" si="103"/>
        <v>11771303.25</v>
      </c>
      <c r="AF85" s="96">
        <v>0</v>
      </c>
      <c r="AG85" s="96">
        <f t="shared" si="104"/>
        <v>11771303.25</v>
      </c>
      <c r="AH85" s="108" t="s">
        <v>163</v>
      </c>
      <c r="AI85" s="105" t="s">
        <v>369</v>
      </c>
      <c r="AJ85" s="106">
        <f>1634522.3-47130.14</f>
        <v>1587392.1600000001</v>
      </c>
      <c r="AK85" s="106">
        <f>69261.08+47130.14</f>
        <v>116391.22</v>
      </c>
      <c r="AL85" s="16"/>
    </row>
    <row r="86" spans="1:38" ht="126" x14ac:dyDescent="0.25">
      <c r="A86" s="11">
        <v>45</v>
      </c>
      <c r="B86" s="139">
        <v>119988</v>
      </c>
      <c r="C86" s="71">
        <v>62</v>
      </c>
      <c r="D86" s="60" t="s">
        <v>169</v>
      </c>
      <c r="E86" s="12" t="s">
        <v>173</v>
      </c>
      <c r="F86" s="84" t="s">
        <v>152</v>
      </c>
      <c r="G86" s="18" t="s">
        <v>155</v>
      </c>
      <c r="H86" s="18" t="s">
        <v>118</v>
      </c>
      <c r="I86" s="87" t="s">
        <v>228</v>
      </c>
      <c r="J86" s="5" t="s">
        <v>156</v>
      </c>
      <c r="K86" s="6">
        <v>43060</v>
      </c>
      <c r="L86" s="6">
        <v>43729</v>
      </c>
      <c r="M86" s="7">
        <f t="shared" si="98"/>
        <v>83.983862836233868</v>
      </c>
      <c r="N86" s="8" t="s">
        <v>160</v>
      </c>
      <c r="O86" s="8" t="s">
        <v>161</v>
      </c>
      <c r="P86" s="8" t="s">
        <v>161</v>
      </c>
      <c r="Q86" s="14" t="s">
        <v>162</v>
      </c>
      <c r="R86" s="8" t="s">
        <v>36</v>
      </c>
      <c r="S86" s="96">
        <f t="shared" si="100"/>
        <v>3950537.5</v>
      </c>
      <c r="T86" s="98">
        <v>3185764.3</v>
      </c>
      <c r="U86" s="98">
        <v>764773.2</v>
      </c>
      <c r="V86" s="96">
        <f t="shared" si="99"/>
        <v>0</v>
      </c>
      <c r="W86" s="98">
        <v>0</v>
      </c>
      <c r="X86" s="98">
        <v>0</v>
      </c>
      <c r="Y86" s="96">
        <f t="shared" si="101"/>
        <v>753387</v>
      </c>
      <c r="Z86" s="98">
        <v>562193.69999999995</v>
      </c>
      <c r="AA86" s="98">
        <v>191193.3</v>
      </c>
      <c r="AB86" s="96">
        <f t="shared" si="102"/>
        <v>0</v>
      </c>
      <c r="AC86" s="98"/>
      <c r="AD86" s="98"/>
      <c r="AE86" s="107">
        <f t="shared" si="103"/>
        <v>4703924.5</v>
      </c>
      <c r="AF86" s="96"/>
      <c r="AG86" s="96">
        <f t="shared" si="104"/>
        <v>4703924.5</v>
      </c>
      <c r="AH86" s="108" t="s">
        <v>163</v>
      </c>
      <c r="AI86" s="105" t="s">
        <v>193</v>
      </c>
      <c r="AJ86" s="106">
        <v>0</v>
      </c>
      <c r="AK86" s="106">
        <v>0</v>
      </c>
      <c r="AL86" s="10"/>
    </row>
    <row r="87" spans="1:38" ht="220.5" x14ac:dyDescent="0.25">
      <c r="A87" s="11">
        <v>46</v>
      </c>
      <c r="B87" s="139">
        <v>119741</v>
      </c>
      <c r="C87" s="71">
        <v>63</v>
      </c>
      <c r="D87" s="60" t="s">
        <v>183</v>
      </c>
      <c r="E87" s="12" t="s">
        <v>173</v>
      </c>
      <c r="F87" s="84" t="s">
        <v>152</v>
      </c>
      <c r="G87" s="18" t="s">
        <v>158</v>
      </c>
      <c r="H87" s="18" t="s">
        <v>157</v>
      </c>
      <c r="I87" s="86" t="s">
        <v>193</v>
      </c>
      <c r="J87" s="5" t="s">
        <v>159</v>
      </c>
      <c r="K87" s="6">
        <v>43063</v>
      </c>
      <c r="L87" s="6">
        <v>43609</v>
      </c>
      <c r="M87" s="7">
        <f t="shared" si="98"/>
        <v>83.983862837339956</v>
      </c>
      <c r="N87" s="8" t="s">
        <v>160</v>
      </c>
      <c r="O87" s="8" t="s">
        <v>161</v>
      </c>
      <c r="P87" s="8" t="s">
        <v>161</v>
      </c>
      <c r="Q87" s="14" t="s">
        <v>162</v>
      </c>
      <c r="R87" s="8" t="s">
        <v>36</v>
      </c>
      <c r="S87" s="96">
        <f t="shared" si="100"/>
        <v>2267315.5699999998</v>
      </c>
      <c r="T87" s="98">
        <v>1828392.47</v>
      </c>
      <c r="U87" s="98">
        <v>438923.1</v>
      </c>
      <c r="V87" s="96">
        <f t="shared" si="99"/>
        <v>0</v>
      </c>
      <c r="W87" s="98">
        <v>0</v>
      </c>
      <c r="X87" s="98">
        <v>0</v>
      </c>
      <c r="Y87" s="96">
        <f t="shared" si="101"/>
        <v>432388.27</v>
      </c>
      <c r="Z87" s="98">
        <v>322657.49</v>
      </c>
      <c r="AA87" s="98">
        <v>109730.78</v>
      </c>
      <c r="AB87" s="96">
        <f t="shared" si="102"/>
        <v>0</v>
      </c>
      <c r="AC87" s="98"/>
      <c r="AD87" s="98"/>
      <c r="AE87" s="107">
        <f t="shared" si="103"/>
        <v>2699703.84</v>
      </c>
      <c r="AF87" s="96">
        <v>0</v>
      </c>
      <c r="AG87" s="96">
        <f t="shared" si="104"/>
        <v>2699703.84</v>
      </c>
      <c r="AH87" s="108" t="s">
        <v>163</v>
      </c>
      <c r="AI87" s="129" t="s">
        <v>193</v>
      </c>
      <c r="AJ87" s="106">
        <v>13624.7</v>
      </c>
      <c r="AK87" s="106">
        <v>0</v>
      </c>
      <c r="AL87" s="10"/>
    </row>
    <row r="88" spans="1:38" ht="126" x14ac:dyDescent="0.25">
      <c r="A88" s="11">
        <v>47</v>
      </c>
      <c r="B88" s="139">
        <v>122485</v>
      </c>
      <c r="C88" s="71">
        <v>38</v>
      </c>
      <c r="D88" s="60" t="s">
        <v>169</v>
      </c>
      <c r="E88" s="13" t="s">
        <v>168</v>
      </c>
      <c r="F88" s="84" t="s">
        <v>25</v>
      </c>
      <c r="G88" s="18" t="s">
        <v>27</v>
      </c>
      <c r="H88" s="18" t="s">
        <v>399</v>
      </c>
      <c r="I88" s="86" t="s">
        <v>193</v>
      </c>
      <c r="J88" s="5" t="s">
        <v>28</v>
      </c>
      <c r="K88" s="6">
        <v>42488</v>
      </c>
      <c r="L88" s="6">
        <v>44314</v>
      </c>
      <c r="M88" s="7">
        <f t="shared" si="98"/>
        <v>84.695097599999997</v>
      </c>
      <c r="N88" s="8" t="s">
        <v>160</v>
      </c>
      <c r="O88" s="8" t="s">
        <v>161</v>
      </c>
      <c r="P88" s="8" t="s">
        <v>161</v>
      </c>
      <c r="Q88" s="14" t="s">
        <v>162</v>
      </c>
      <c r="R88" s="4" t="s">
        <v>26</v>
      </c>
      <c r="S88" s="96">
        <f t="shared" si="100"/>
        <v>16939019.52</v>
      </c>
      <c r="T88" s="98">
        <v>15963331.810000001</v>
      </c>
      <c r="U88" s="98">
        <v>975687.71</v>
      </c>
      <c r="V88" s="96">
        <f t="shared" si="99"/>
        <v>0</v>
      </c>
      <c r="W88" s="98">
        <v>0</v>
      </c>
      <c r="X88" s="98">
        <v>0</v>
      </c>
      <c r="Y88" s="96">
        <f t="shared" si="101"/>
        <v>3060980.48</v>
      </c>
      <c r="Z88" s="98">
        <v>2817058.55</v>
      </c>
      <c r="AA88" s="98">
        <v>243921.93</v>
      </c>
      <c r="AB88" s="96">
        <f t="shared" si="102"/>
        <v>0</v>
      </c>
      <c r="AC88" s="98"/>
      <c r="AD88" s="98"/>
      <c r="AE88" s="107">
        <f t="shared" si="103"/>
        <v>20000000</v>
      </c>
      <c r="AF88" s="96">
        <v>200000</v>
      </c>
      <c r="AG88" s="96">
        <f t="shared" si="104"/>
        <v>20200000</v>
      </c>
      <c r="AH88" s="108" t="s">
        <v>163</v>
      </c>
      <c r="AI88" s="105" t="s">
        <v>194</v>
      </c>
      <c r="AJ88" s="135">
        <v>367086.52</v>
      </c>
      <c r="AK88" s="136">
        <v>0</v>
      </c>
      <c r="AL88" s="10"/>
    </row>
    <row r="89" spans="1:38" ht="78.75" x14ac:dyDescent="0.25">
      <c r="A89" s="11">
        <v>48</v>
      </c>
      <c r="B89" s="139">
        <v>122484</v>
      </c>
      <c r="C89" s="71">
        <v>39</v>
      </c>
      <c r="D89" s="60" t="s">
        <v>169</v>
      </c>
      <c r="E89" s="13" t="s">
        <v>167</v>
      </c>
      <c r="F89" s="84" t="s">
        <v>25</v>
      </c>
      <c r="G89" s="18" t="s">
        <v>30</v>
      </c>
      <c r="H89" s="18" t="s">
        <v>399</v>
      </c>
      <c r="I89" s="86" t="s">
        <v>193</v>
      </c>
      <c r="J89" s="5" t="s">
        <v>31</v>
      </c>
      <c r="K89" s="6">
        <v>42488</v>
      </c>
      <c r="L89" s="6">
        <v>44314</v>
      </c>
      <c r="M89" s="7">
        <f t="shared" si="98"/>
        <v>84.695097596566526</v>
      </c>
      <c r="N89" s="8" t="s">
        <v>160</v>
      </c>
      <c r="O89" s="8" t="s">
        <v>161</v>
      </c>
      <c r="P89" s="8" t="s">
        <v>161</v>
      </c>
      <c r="Q89" s="14" t="s">
        <v>162</v>
      </c>
      <c r="R89" s="4" t="s">
        <v>29</v>
      </c>
      <c r="S89" s="96">
        <f t="shared" si="100"/>
        <v>59201873.219999999</v>
      </c>
      <c r="T89" s="98">
        <v>55791844.670000002</v>
      </c>
      <c r="U89" s="98">
        <v>3410028.55</v>
      </c>
      <c r="V89" s="96">
        <f t="shared" si="99"/>
        <v>0</v>
      </c>
      <c r="W89" s="98">
        <v>0</v>
      </c>
      <c r="X89" s="98">
        <v>0</v>
      </c>
      <c r="Y89" s="96">
        <f t="shared" si="101"/>
        <v>10698126.780000001</v>
      </c>
      <c r="Z89" s="98">
        <v>9845619.6400000006</v>
      </c>
      <c r="AA89" s="98">
        <v>852507.14</v>
      </c>
      <c r="AB89" s="96">
        <f t="shared" si="102"/>
        <v>0</v>
      </c>
      <c r="AC89" s="98"/>
      <c r="AD89" s="98"/>
      <c r="AE89" s="107">
        <f t="shared" si="103"/>
        <v>69900000</v>
      </c>
      <c r="AF89" s="96">
        <v>600000</v>
      </c>
      <c r="AG89" s="96">
        <f t="shared" si="104"/>
        <v>70500000</v>
      </c>
      <c r="AH89" s="108" t="s">
        <v>163</v>
      </c>
      <c r="AI89" s="105" t="s">
        <v>195</v>
      </c>
      <c r="AJ89" s="106">
        <f>1614958.09+116790.02</f>
        <v>1731748.11</v>
      </c>
      <c r="AK89" s="112">
        <v>0</v>
      </c>
      <c r="AL89" s="10"/>
    </row>
    <row r="90" spans="1:38" ht="63" x14ac:dyDescent="0.25">
      <c r="A90" s="11">
        <v>49</v>
      </c>
      <c r="B90" s="139">
        <v>112483</v>
      </c>
      <c r="C90" s="71">
        <v>40</v>
      </c>
      <c r="D90" s="60" t="s">
        <v>169</v>
      </c>
      <c r="E90" s="13" t="s">
        <v>167</v>
      </c>
      <c r="F90" s="84" t="s">
        <v>25</v>
      </c>
      <c r="G90" s="18" t="s">
        <v>33</v>
      </c>
      <c r="H90" s="18" t="s">
        <v>399</v>
      </c>
      <c r="I90" s="86" t="s">
        <v>193</v>
      </c>
      <c r="J90" s="5" t="s">
        <v>34</v>
      </c>
      <c r="K90" s="6">
        <v>42488</v>
      </c>
      <c r="L90" s="6">
        <v>44314</v>
      </c>
      <c r="M90" s="7">
        <f t="shared" si="98"/>
        <v>84.695097599999997</v>
      </c>
      <c r="N90" s="8" t="s">
        <v>160</v>
      </c>
      <c r="O90" s="8" t="s">
        <v>161</v>
      </c>
      <c r="P90" s="8" t="s">
        <v>161</v>
      </c>
      <c r="Q90" s="14" t="s">
        <v>162</v>
      </c>
      <c r="R90" s="4" t="s">
        <v>32</v>
      </c>
      <c r="S90" s="96">
        <f t="shared" si="100"/>
        <v>50817058.560000002</v>
      </c>
      <c r="T90" s="98">
        <v>47889995.43</v>
      </c>
      <c r="U90" s="98">
        <v>2927063.13</v>
      </c>
      <c r="V90" s="96">
        <f t="shared" si="99"/>
        <v>0</v>
      </c>
      <c r="W90" s="98">
        <v>0</v>
      </c>
      <c r="X90" s="98">
        <v>0</v>
      </c>
      <c r="Y90" s="96">
        <f t="shared" si="101"/>
        <v>9182941.4399999995</v>
      </c>
      <c r="Z90" s="98">
        <v>8451175.6600000001</v>
      </c>
      <c r="AA90" s="98">
        <v>731765.78</v>
      </c>
      <c r="AB90" s="96">
        <f t="shared" si="102"/>
        <v>0</v>
      </c>
      <c r="AC90" s="98"/>
      <c r="AD90" s="98"/>
      <c r="AE90" s="107">
        <f t="shared" si="103"/>
        <v>60000000</v>
      </c>
      <c r="AF90" s="96">
        <v>1936000</v>
      </c>
      <c r="AG90" s="96">
        <f t="shared" si="104"/>
        <v>61936000</v>
      </c>
      <c r="AH90" s="108" t="s">
        <v>163</v>
      </c>
      <c r="AI90" s="105" t="s">
        <v>232</v>
      </c>
      <c r="AJ90" s="106">
        <f>18028067.88+2522724.79</f>
        <v>20550792.669999998</v>
      </c>
      <c r="AK90" s="112">
        <v>0</v>
      </c>
      <c r="AL90" s="10"/>
    </row>
    <row r="91" spans="1:38" ht="165.75" customHeight="1" x14ac:dyDescent="0.25">
      <c r="A91" s="11">
        <v>50</v>
      </c>
      <c r="B91" s="139">
        <v>109937</v>
      </c>
      <c r="C91" s="71">
        <v>162</v>
      </c>
      <c r="D91" s="60" t="s">
        <v>182</v>
      </c>
      <c r="E91" s="41" t="s">
        <v>171</v>
      </c>
      <c r="F91" s="82" t="s">
        <v>388</v>
      </c>
      <c r="G91" s="233" t="s">
        <v>389</v>
      </c>
      <c r="H91" s="18" t="s">
        <v>390</v>
      </c>
      <c r="I91" s="86" t="s">
        <v>193</v>
      </c>
      <c r="J91" s="53" t="s">
        <v>391</v>
      </c>
      <c r="K91" s="6">
        <v>43173</v>
      </c>
      <c r="L91" s="6">
        <v>43660</v>
      </c>
      <c r="M91" s="7">
        <f t="shared" si="98"/>
        <v>82.304184778160604</v>
      </c>
      <c r="N91" s="8" t="s">
        <v>392</v>
      </c>
      <c r="O91" s="8" t="s">
        <v>377</v>
      </c>
      <c r="P91" s="8" t="s">
        <v>393</v>
      </c>
      <c r="Q91" s="15" t="s">
        <v>394</v>
      </c>
      <c r="R91" s="8" t="s">
        <v>36</v>
      </c>
      <c r="S91" s="96">
        <f t="shared" si="100"/>
        <v>762655.8600000001</v>
      </c>
      <c r="T91" s="98">
        <v>147617.44</v>
      </c>
      <c r="U91" s="98">
        <v>615038.42000000004</v>
      </c>
      <c r="V91" s="96">
        <f t="shared" si="99"/>
        <v>145442.25</v>
      </c>
      <c r="W91" s="98">
        <v>36906.06</v>
      </c>
      <c r="X91" s="98">
        <v>108536.19</v>
      </c>
      <c r="Y91" s="96">
        <f t="shared" si="101"/>
        <v>0</v>
      </c>
      <c r="Z91" s="98"/>
      <c r="AA91" s="98"/>
      <c r="AB91" s="96">
        <f t="shared" si="102"/>
        <v>18532.61</v>
      </c>
      <c r="AC91" s="98">
        <v>3765.78</v>
      </c>
      <c r="AD91" s="98">
        <v>14766.83</v>
      </c>
      <c r="AE91" s="107">
        <f t="shared" si="103"/>
        <v>926630.72000000009</v>
      </c>
      <c r="AF91" s="96">
        <v>0</v>
      </c>
      <c r="AG91" s="96">
        <f t="shared" si="104"/>
        <v>926630.72000000009</v>
      </c>
      <c r="AH91" s="108" t="s">
        <v>163</v>
      </c>
      <c r="AI91" s="105"/>
      <c r="AJ91" s="106">
        <v>92663.07</v>
      </c>
      <c r="AK91" s="106">
        <v>0</v>
      </c>
      <c r="AL91" s="10"/>
    </row>
    <row r="92" spans="1:38" ht="141.75" customHeight="1" x14ac:dyDescent="0.25">
      <c r="A92" s="11">
        <v>51</v>
      </c>
      <c r="B92" s="139">
        <v>120769</v>
      </c>
      <c r="C92" s="71">
        <v>96</v>
      </c>
      <c r="D92" s="60" t="s">
        <v>176</v>
      </c>
      <c r="E92" s="41" t="s">
        <v>251</v>
      </c>
      <c r="F92" s="82" t="s">
        <v>402</v>
      </c>
      <c r="G92" s="233" t="s">
        <v>415</v>
      </c>
      <c r="H92" s="18" t="s">
        <v>414</v>
      </c>
      <c r="I92" s="77" t="s">
        <v>416</v>
      </c>
      <c r="J92" s="53" t="s">
        <v>417</v>
      </c>
      <c r="K92" s="6">
        <v>43186</v>
      </c>
      <c r="L92" s="6">
        <v>43673</v>
      </c>
      <c r="M92" s="7">
        <f t="shared" si="98"/>
        <v>84.154097257132506</v>
      </c>
      <c r="N92" s="8" t="s">
        <v>160</v>
      </c>
      <c r="O92" s="8" t="s">
        <v>418</v>
      </c>
      <c r="P92" s="8" t="s">
        <v>418</v>
      </c>
      <c r="Q92" s="15" t="s">
        <v>233</v>
      </c>
      <c r="R92" s="4" t="s">
        <v>36</v>
      </c>
      <c r="S92" s="96">
        <f t="shared" si="100"/>
        <v>357519.4</v>
      </c>
      <c r="T92" s="98">
        <v>357519.4</v>
      </c>
      <c r="U92" s="98">
        <v>0</v>
      </c>
      <c r="V92" s="96">
        <f t="shared" si="99"/>
        <v>58822.79</v>
      </c>
      <c r="W92" s="98">
        <v>58822.79</v>
      </c>
      <c r="X92" s="98">
        <v>0</v>
      </c>
      <c r="Y92" s="96">
        <f t="shared" si="101"/>
        <v>8496.7800000000007</v>
      </c>
      <c r="Z92" s="98">
        <v>8496.7800000000007</v>
      </c>
      <c r="AA92" s="98">
        <v>0</v>
      </c>
      <c r="AB92" s="96">
        <f t="shared" si="102"/>
        <v>0</v>
      </c>
      <c r="AC92" s="98"/>
      <c r="AD92" s="98"/>
      <c r="AE92" s="107">
        <f t="shared" si="103"/>
        <v>424838.97000000003</v>
      </c>
      <c r="AF92" s="96">
        <v>0</v>
      </c>
      <c r="AG92" s="96">
        <f t="shared" si="104"/>
        <v>424838.97000000003</v>
      </c>
      <c r="AH92" s="131" t="s">
        <v>163</v>
      </c>
      <c r="AI92" s="105" t="s">
        <v>193</v>
      </c>
      <c r="AJ92" s="106">
        <v>0</v>
      </c>
      <c r="AK92" s="106">
        <v>0</v>
      </c>
      <c r="AL92" s="10"/>
    </row>
    <row r="93" spans="1:38" ht="141.75" customHeight="1" x14ac:dyDescent="0.25">
      <c r="A93" s="11">
        <v>52</v>
      </c>
      <c r="B93" s="139">
        <v>121622</v>
      </c>
      <c r="C93" s="71">
        <v>99</v>
      </c>
      <c r="D93" s="60" t="s">
        <v>176</v>
      </c>
      <c r="E93" s="41" t="s">
        <v>251</v>
      </c>
      <c r="F93" s="82" t="s">
        <v>402</v>
      </c>
      <c r="G93" s="233" t="s">
        <v>420</v>
      </c>
      <c r="H93" s="18" t="s">
        <v>425</v>
      </c>
      <c r="I93" s="77" t="s">
        <v>422</v>
      </c>
      <c r="J93" s="53" t="s">
        <v>419</v>
      </c>
      <c r="K93" s="6">
        <v>43188</v>
      </c>
      <c r="L93" s="6">
        <v>43553</v>
      </c>
      <c r="M93" s="7">
        <f t="shared" si="98"/>
        <v>84.999999426373932</v>
      </c>
      <c r="N93" s="8" t="s">
        <v>160</v>
      </c>
      <c r="O93" s="8" t="s">
        <v>427</v>
      </c>
      <c r="P93" s="8" t="s">
        <v>427</v>
      </c>
      <c r="Q93" s="15" t="s">
        <v>233</v>
      </c>
      <c r="R93" s="4" t="s">
        <v>36</v>
      </c>
      <c r="S93" s="96">
        <f t="shared" si="100"/>
        <v>444540.46</v>
      </c>
      <c r="T93" s="98">
        <v>444540.46</v>
      </c>
      <c r="U93" s="98">
        <v>0</v>
      </c>
      <c r="V93" s="96">
        <f t="shared" si="99"/>
        <v>67988.539999999994</v>
      </c>
      <c r="W93" s="98">
        <v>67988.539999999994</v>
      </c>
      <c r="X93" s="98">
        <v>0</v>
      </c>
      <c r="Y93" s="96">
        <f t="shared" si="101"/>
        <v>10459.780000000001</v>
      </c>
      <c r="Z93" s="100">
        <v>10459.780000000001</v>
      </c>
      <c r="AA93" s="98">
        <v>0</v>
      </c>
      <c r="AB93" s="96">
        <f t="shared" si="102"/>
        <v>0</v>
      </c>
      <c r="AC93" s="98"/>
      <c r="AD93" s="98"/>
      <c r="AE93" s="107">
        <f t="shared" si="103"/>
        <v>522988.78</v>
      </c>
      <c r="AF93" s="96">
        <v>0</v>
      </c>
      <c r="AG93" s="96">
        <f t="shared" si="104"/>
        <v>522988.78</v>
      </c>
      <c r="AH93" s="131" t="s">
        <v>163</v>
      </c>
      <c r="AI93" s="105" t="s">
        <v>193</v>
      </c>
      <c r="AJ93" s="106">
        <v>0</v>
      </c>
      <c r="AK93" s="106">
        <v>0</v>
      </c>
      <c r="AL93" s="10"/>
    </row>
    <row r="94" spans="1:38" ht="141.75" customHeight="1" x14ac:dyDescent="0.25">
      <c r="A94" s="11">
        <v>53</v>
      </c>
      <c r="B94" s="139">
        <v>121536</v>
      </c>
      <c r="C94" s="71">
        <v>102</v>
      </c>
      <c r="D94" s="60" t="s">
        <v>176</v>
      </c>
      <c r="E94" s="41" t="s">
        <v>251</v>
      </c>
      <c r="F94" s="82" t="s">
        <v>402</v>
      </c>
      <c r="G94" s="233" t="s">
        <v>424</v>
      </c>
      <c r="H94" s="18" t="s">
        <v>421</v>
      </c>
      <c r="I94" s="77" t="s">
        <v>422</v>
      </c>
      <c r="J94" s="53" t="s">
        <v>428</v>
      </c>
      <c r="K94" s="6">
        <v>43186</v>
      </c>
      <c r="L94" s="6">
        <v>43643</v>
      </c>
      <c r="M94" s="7">
        <f t="shared" si="98"/>
        <v>85.000000246407055</v>
      </c>
      <c r="N94" s="8" t="s">
        <v>160</v>
      </c>
      <c r="O94" s="8" t="s">
        <v>423</v>
      </c>
      <c r="P94" s="8" t="s">
        <v>423</v>
      </c>
      <c r="Q94" s="15" t="s">
        <v>233</v>
      </c>
      <c r="R94" s="4" t="s">
        <v>36</v>
      </c>
      <c r="S94" s="96">
        <f t="shared" si="100"/>
        <v>344957.66</v>
      </c>
      <c r="T94" s="98">
        <v>344957.66</v>
      </c>
      <c r="U94" s="98">
        <v>0</v>
      </c>
      <c r="V94" s="96">
        <f t="shared" si="99"/>
        <v>52758.23</v>
      </c>
      <c r="W94" s="98">
        <v>52758.23</v>
      </c>
      <c r="X94" s="98">
        <v>0</v>
      </c>
      <c r="Y94" s="96">
        <f t="shared" si="101"/>
        <v>8116.65</v>
      </c>
      <c r="Z94" s="98">
        <v>8116.65</v>
      </c>
      <c r="AA94" s="98">
        <v>0</v>
      </c>
      <c r="AB94" s="96">
        <f t="shared" si="102"/>
        <v>0</v>
      </c>
      <c r="AC94" s="98"/>
      <c r="AD94" s="98"/>
      <c r="AE94" s="107">
        <f t="shared" si="103"/>
        <v>405832.54</v>
      </c>
      <c r="AF94" s="96">
        <v>0</v>
      </c>
      <c r="AG94" s="96">
        <f t="shared" si="104"/>
        <v>405832.54</v>
      </c>
      <c r="AH94" s="131" t="s">
        <v>163</v>
      </c>
      <c r="AI94" s="105" t="s">
        <v>193</v>
      </c>
      <c r="AJ94" s="106">
        <v>0</v>
      </c>
      <c r="AK94" s="106">
        <v>0</v>
      </c>
      <c r="AL94" s="10"/>
    </row>
    <row r="95" spans="1:38" ht="207.75" customHeight="1" x14ac:dyDescent="0.25">
      <c r="A95" s="11">
        <v>54</v>
      </c>
      <c r="B95" s="139">
        <v>112093</v>
      </c>
      <c r="C95" s="71">
        <v>344</v>
      </c>
      <c r="D95" s="60" t="s">
        <v>183</v>
      </c>
      <c r="E95" s="41" t="s">
        <v>171</v>
      </c>
      <c r="F95" s="83" t="s">
        <v>388</v>
      </c>
      <c r="G95" s="237" t="s">
        <v>434</v>
      </c>
      <c r="H95" s="57" t="s">
        <v>435</v>
      </c>
      <c r="I95" s="77" t="s">
        <v>422</v>
      </c>
      <c r="J95" s="39" t="s">
        <v>438</v>
      </c>
      <c r="K95" s="6">
        <v>43188</v>
      </c>
      <c r="L95" s="6">
        <v>43553</v>
      </c>
      <c r="M95" s="7">
        <f t="shared" si="98"/>
        <v>82.304184346141142</v>
      </c>
      <c r="N95" s="8" t="s">
        <v>392</v>
      </c>
      <c r="O95" s="8" t="s">
        <v>436</v>
      </c>
      <c r="P95" s="8" t="s">
        <v>436</v>
      </c>
      <c r="Q95" s="15" t="s">
        <v>394</v>
      </c>
      <c r="R95" s="12" t="s">
        <v>36</v>
      </c>
      <c r="S95" s="96">
        <f t="shared" si="100"/>
        <v>624137.28</v>
      </c>
      <c r="T95" s="98">
        <v>503312.34</v>
      </c>
      <c r="U95" s="98">
        <v>120824.94</v>
      </c>
      <c r="V95" s="96">
        <f t="shared" si="99"/>
        <v>119026.06000000001</v>
      </c>
      <c r="W95" s="98">
        <v>88819.82</v>
      </c>
      <c r="X95" s="98">
        <v>30206.240000000002</v>
      </c>
      <c r="Y95" s="96">
        <f t="shared" si="101"/>
        <v>0</v>
      </c>
      <c r="Z95" s="98"/>
      <c r="AA95" s="98"/>
      <c r="AB95" s="96">
        <f t="shared" si="102"/>
        <v>15166.61</v>
      </c>
      <c r="AC95" s="98">
        <v>12084.34</v>
      </c>
      <c r="AD95" s="98">
        <v>3082.27</v>
      </c>
      <c r="AE95" s="107">
        <f t="shared" si="103"/>
        <v>758329.95000000007</v>
      </c>
      <c r="AF95" s="96">
        <v>0</v>
      </c>
      <c r="AG95" s="96">
        <f t="shared" si="104"/>
        <v>758329.95000000007</v>
      </c>
      <c r="AH95" s="108" t="s">
        <v>437</v>
      </c>
      <c r="AI95" s="105" t="s">
        <v>426</v>
      </c>
      <c r="AJ95" s="106">
        <v>62185</v>
      </c>
      <c r="AK95" s="106">
        <v>0</v>
      </c>
      <c r="AL95" s="10"/>
    </row>
    <row r="96" spans="1:38" ht="176.25" customHeight="1" x14ac:dyDescent="0.25">
      <c r="A96" s="11">
        <v>55</v>
      </c>
      <c r="B96" s="139">
        <v>110829</v>
      </c>
      <c r="C96" s="71">
        <v>345</v>
      </c>
      <c r="D96" s="60" t="s">
        <v>183</v>
      </c>
      <c r="E96" s="41" t="s">
        <v>171</v>
      </c>
      <c r="F96" s="83" t="s">
        <v>388</v>
      </c>
      <c r="G96" s="237" t="s">
        <v>439</v>
      </c>
      <c r="H96" s="57" t="s">
        <v>440</v>
      </c>
      <c r="I96" s="77" t="s">
        <v>193</v>
      </c>
      <c r="J96" s="39" t="s">
        <v>441</v>
      </c>
      <c r="K96" s="6">
        <v>43188</v>
      </c>
      <c r="L96" s="6">
        <v>43675</v>
      </c>
      <c r="M96" s="7">
        <f t="shared" si="98"/>
        <v>82.304186026137842</v>
      </c>
      <c r="N96" s="8" t="s">
        <v>392</v>
      </c>
      <c r="O96" s="8" t="s">
        <v>436</v>
      </c>
      <c r="P96" s="8" t="s">
        <v>436</v>
      </c>
      <c r="Q96" s="15" t="s">
        <v>394</v>
      </c>
      <c r="R96" s="12" t="s">
        <v>36</v>
      </c>
      <c r="S96" s="96">
        <f t="shared" si="100"/>
        <v>757586.23</v>
      </c>
      <c r="T96" s="98">
        <v>610927.28</v>
      </c>
      <c r="U96" s="98">
        <v>146658.95000000001</v>
      </c>
      <c r="V96" s="96">
        <f t="shared" si="99"/>
        <v>144475.43</v>
      </c>
      <c r="W96" s="98">
        <v>107810.7</v>
      </c>
      <c r="X96" s="98">
        <v>36664.730000000003</v>
      </c>
      <c r="Y96" s="96">
        <f t="shared" si="101"/>
        <v>0</v>
      </c>
      <c r="Z96" s="98"/>
      <c r="AA96" s="98"/>
      <c r="AB96" s="96">
        <f t="shared" si="102"/>
        <v>18409.420000000002</v>
      </c>
      <c r="AC96" s="98">
        <v>14668.12</v>
      </c>
      <c r="AD96" s="98">
        <v>3741.3</v>
      </c>
      <c r="AE96" s="107">
        <f t="shared" si="103"/>
        <v>920471.08</v>
      </c>
      <c r="AF96" s="96">
        <v>0</v>
      </c>
      <c r="AG96" s="96">
        <f t="shared" si="104"/>
        <v>920471.08</v>
      </c>
      <c r="AH96" s="108" t="s">
        <v>437</v>
      </c>
      <c r="AI96" s="105" t="s">
        <v>426</v>
      </c>
      <c r="AJ96" s="106">
        <v>89285.71</v>
      </c>
      <c r="AK96" s="106">
        <v>0</v>
      </c>
      <c r="AL96" s="10"/>
    </row>
    <row r="97" spans="1:38" ht="99" customHeight="1" x14ac:dyDescent="0.25">
      <c r="A97" s="11">
        <v>56</v>
      </c>
      <c r="B97" s="139">
        <v>111077</v>
      </c>
      <c r="C97" s="71">
        <v>352</v>
      </c>
      <c r="D97" s="60" t="s">
        <v>183</v>
      </c>
      <c r="E97" s="41" t="s">
        <v>171</v>
      </c>
      <c r="F97" s="83" t="s">
        <v>388</v>
      </c>
      <c r="G97" s="230" t="s">
        <v>442</v>
      </c>
      <c r="H97" s="57" t="s">
        <v>443</v>
      </c>
      <c r="I97" s="77" t="s">
        <v>193</v>
      </c>
      <c r="J97" s="39" t="s">
        <v>444</v>
      </c>
      <c r="K97" s="6">
        <v>43188</v>
      </c>
      <c r="L97" s="6">
        <v>43675</v>
      </c>
      <c r="M97" s="7">
        <f t="shared" si="98"/>
        <v>82.304186243592014</v>
      </c>
      <c r="N97" s="8" t="s">
        <v>392</v>
      </c>
      <c r="O97" s="8" t="s">
        <v>436</v>
      </c>
      <c r="P97" s="8" t="s">
        <v>436</v>
      </c>
      <c r="Q97" s="15" t="s">
        <v>394</v>
      </c>
      <c r="R97" s="12" t="s">
        <v>36</v>
      </c>
      <c r="S97" s="96">
        <f t="shared" si="100"/>
        <v>704316.51</v>
      </c>
      <c r="T97" s="98">
        <v>567969.9</v>
      </c>
      <c r="U97" s="98">
        <v>136346.60999999999</v>
      </c>
      <c r="V97" s="96">
        <f t="shared" si="99"/>
        <v>134316.63</v>
      </c>
      <c r="W97" s="100">
        <v>100229.98</v>
      </c>
      <c r="X97" s="100">
        <v>34086.65</v>
      </c>
      <c r="Y97" s="96">
        <f t="shared" si="101"/>
        <v>0</v>
      </c>
      <c r="Z97" s="98"/>
      <c r="AA97" s="98"/>
      <c r="AB97" s="96">
        <f t="shared" si="102"/>
        <v>17114.96</v>
      </c>
      <c r="AC97" s="98">
        <v>13636.73</v>
      </c>
      <c r="AD97" s="98">
        <v>3478.23</v>
      </c>
      <c r="AE97" s="107">
        <f t="shared" si="103"/>
        <v>855748.1</v>
      </c>
      <c r="AF97" s="96"/>
      <c r="AG97" s="96">
        <f t="shared" si="104"/>
        <v>855748.1</v>
      </c>
      <c r="AH97" s="108" t="s">
        <v>437</v>
      </c>
      <c r="AI97" s="105" t="s">
        <v>426</v>
      </c>
      <c r="AJ97" s="106">
        <v>85000</v>
      </c>
      <c r="AK97" s="106">
        <v>0</v>
      </c>
      <c r="AL97" s="10"/>
    </row>
    <row r="98" spans="1:38" ht="252" x14ac:dyDescent="0.25">
      <c r="A98" s="11">
        <v>57</v>
      </c>
      <c r="B98" s="139">
        <v>111631</v>
      </c>
      <c r="C98" s="71">
        <v>170</v>
      </c>
      <c r="D98" s="60" t="s">
        <v>178</v>
      </c>
      <c r="E98" s="41" t="s">
        <v>171</v>
      </c>
      <c r="F98" s="83" t="s">
        <v>388</v>
      </c>
      <c r="G98" s="230" t="s">
        <v>445</v>
      </c>
      <c r="H98" s="57" t="s">
        <v>446</v>
      </c>
      <c r="I98" s="88" t="s">
        <v>447</v>
      </c>
      <c r="J98" s="39" t="s">
        <v>448</v>
      </c>
      <c r="K98" s="6">
        <v>43189</v>
      </c>
      <c r="L98" s="6">
        <v>43676</v>
      </c>
      <c r="M98" s="7">
        <f t="shared" si="98"/>
        <v>82.304185177297953</v>
      </c>
      <c r="N98" s="8" t="s">
        <v>392</v>
      </c>
      <c r="O98" s="8" t="s">
        <v>436</v>
      </c>
      <c r="P98" s="8" t="s">
        <v>436</v>
      </c>
      <c r="Q98" s="15" t="s">
        <v>394</v>
      </c>
      <c r="R98" s="12" t="s">
        <v>36</v>
      </c>
      <c r="S98" s="96">
        <f t="shared" si="100"/>
        <v>822209.74</v>
      </c>
      <c r="T98" s="98">
        <v>663040.52</v>
      </c>
      <c r="U98" s="98">
        <v>159169.22</v>
      </c>
      <c r="V98" s="96">
        <f t="shared" si="99"/>
        <v>156799.45000000001</v>
      </c>
      <c r="W98" s="98">
        <v>39792.300000000003</v>
      </c>
      <c r="X98" s="98">
        <v>117007.15</v>
      </c>
      <c r="Y98" s="96">
        <f t="shared" si="101"/>
        <v>0</v>
      </c>
      <c r="Z98" s="98"/>
      <c r="AA98" s="98"/>
      <c r="AB98" s="96">
        <f t="shared" si="102"/>
        <v>19979.79</v>
      </c>
      <c r="AC98" s="98">
        <v>15919.35</v>
      </c>
      <c r="AD98" s="98">
        <v>4060.44</v>
      </c>
      <c r="AE98" s="107">
        <f t="shared" si="103"/>
        <v>998988.98</v>
      </c>
      <c r="AF98" s="96"/>
      <c r="AG98" s="96">
        <f t="shared" si="104"/>
        <v>998988.98</v>
      </c>
      <c r="AH98" s="108" t="s">
        <v>437</v>
      </c>
      <c r="AI98" s="105" t="s">
        <v>426</v>
      </c>
      <c r="AJ98" s="106">
        <v>99898.9</v>
      </c>
      <c r="AK98" s="106">
        <v>0</v>
      </c>
      <c r="AL98" s="10"/>
    </row>
    <row r="99" spans="1:38" ht="173.25" x14ac:dyDescent="0.25">
      <c r="A99" s="11">
        <v>58</v>
      </c>
      <c r="B99" s="139">
        <v>112405</v>
      </c>
      <c r="C99" s="71">
        <v>171</v>
      </c>
      <c r="D99" s="60" t="s">
        <v>178</v>
      </c>
      <c r="E99" s="41" t="s">
        <v>171</v>
      </c>
      <c r="F99" s="83" t="s">
        <v>388</v>
      </c>
      <c r="G99" s="230" t="s">
        <v>449</v>
      </c>
      <c r="H99" s="57" t="s">
        <v>450</v>
      </c>
      <c r="I99" s="88" t="s">
        <v>451</v>
      </c>
      <c r="J99" s="39" t="s">
        <v>477</v>
      </c>
      <c r="K99" s="6">
        <v>43186</v>
      </c>
      <c r="L99" s="6">
        <v>43673</v>
      </c>
      <c r="M99" s="7">
        <f t="shared" si="98"/>
        <v>82.304185365731513</v>
      </c>
      <c r="N99" s="8" t="s">
        <v>392</v>
      </c>
      <c r="O99" s="8" t="s">
        <v>436</v>
      </c>
      <c r="P99" s="8" t="s">
        <v>436</v>
      </c>
      <c r="Q99" s="15" t="s">
        <v>394</v>
      </c>
      <c r="R99" s="12" t="s">
        <v>36</v>
      </c>
      <c r="S99" s="96">
        <f t="shared" si="100"/>
        <v>723131.98</v>
      </c>
      <c r="T99" s="98">
        <v>583142.93999999994</v>
      </c>
      <c r="U99" s="98">
        <v>139989.04</v>
      </c>
      <c r="V99" s="96">
        <f t="shared" si="99"/>
        <v>137904.84</v>
      </c>
      <c r="W99" s="98">
        <v>102907.58</v>
      </c>
      <c r="X99" s="98">
        <v>34997.26</v>
      </c>
      <c r="Y99" s="96">
        <f t="shared" si="101"/>
        <v>0</v>
      </c>
      <c r="Z99" s="98"/>
      <c r="AA99" s="98"/>
      <c r="AB99" s="96">
        <f t="shared" si="102"/>
        <v>17572.18</v>
      </c>
      <c r="AC99" s="98">
        <v>14001.03</v>
      </c>
      <c r="AD99" s="98">
        <v>3571.15</v>
      </c>
      <c r="AE99" s="107">
        <f t="shared" si="103"/>
        <v>878609</v>
      </c>
      <c r="AF99" s="96"/>
      <c r="AG99" s="96">
        <f t="shared" si="104"/>
        <v>878609</v>
      </c>
      <c r="AH99" s="108"/>
      <c r="AI99" s="105"/>
      <c r="AJ99" s="106">
        <v>87860.9</v>
      </c>
      <c r="AK99" s="106">
        <v>0</v>
      </c>
      <c r="AL99" s="10"/>
    </row>
    <row r="100" spans="1:38" ht="178.5" customHeight="1" x14ac:dyDescent="0.25">
      <c r="A100" s="11">
        <v>59</v>
      </c>
      <c r="B100" s="139">
        <v>109810</v>
      </c>
      <c r="C100" s="71">
        <v>257</v>
      </c>
      <c r="D100" s="60" t="s">
        <v>181</v>
      </c>
      <c r="E100" s="41" t="s">
        <v>171</v>
      </c>
      <c r="F100" s="83" t="s">
        <v>388</v>
      </c>
      <c r="G100" s="230" t="s">
        <v>452</v>
      </c>
      <c r="H100" s="57" t="s">
        <v>453</v>
      </c>
      <c r="I100" s="77" t="s">
        <v>193</v>
      </c>
      <c r="J100" s="39" t="s">
        <v>460</v>
      </c>
      <c r="K100" s="6">
        <v>43192</v>
      </c>
      <c r="L100" s="6">
        <v>43679</v>
      </c>
      <c r="M100" s="7">
        <f t="shared" si="98"/>
        <v>82.304188283311021</v>
      </c>
      <c r="N100" s="8" t="s">
        <v>392</v>
      </c>
      <c r="O100" s="8" t="s">
        <v>436</v>
      </c>
      <c r="P100" s="8" t="s">
        <v>436</v>
      </c>
      <c r="Q100" s="15" t="s">
        <v>394</v>
      </c>
      <c r="R100" s="12" t="s">
        <v>36</v>
      </c>
      <c r="S100" s="96">
        <f t="shared" si="100"/>
        <v>821139.01</v>
      </c>
      <c r="T100" s="100">
        <v>662177.06999999995</v>
      </c>
      <c r="U100" s="100">
        <v>158961.94</v>
      </c>
      <c r="V100" s="96">
        <f t="shared" si="99"/>
        <v>156595.26</v>
      </c>
      <c r="W100" s="100">
        <v>116854.78</v>
      </c>
      <c r="X100" s="100">
        <v>39740.480000000003</v>
      </c>
      <c r="Y100" s="96">
        <f t="shared" si="101"/>
        <v>0</v>
      </c>
      <c r="Z100" s="98"/>
      <c r="AA100" s="98"/>
      <c r="AB100" s="96">
        <f t="shared" si="102"/>
        <v>19953.73</v>
      </c>
      <c r="AC100" s="98">
        <v>15898.58</v>
      </c>
      <c r="AD100" s="98">
        <v>4055.15</v>
      </c>
      <c r="AE100" s="107">
        <f t="shared" si="103"/>
        <v>997688</v>
      </c>
      <c r="AF100" s="96"/>
      <c r="AG100" s="96">
        <f t="shared" si="104"/>
        <v>997688</v>
      </c>
      <c r="AH100" s="108"/>
      <c r="AI100" s="105"/>
      <c r="AJ100" s="106">
        <v>99768</v>
      </c>
      <c r="AK100" s="106">
        <v>0</v>
      </c>
      <c r="AL100" s="10"/>
    </row>
    <row r="101" spans="1:38" ht="141.75" x14ac:dyDescent="0.25">
      <c r="A101" s="11">
        <v>60</v>
      </c>
      <c r="B101" s="139">
        <v>112956</v>
      </c>
      <c r="C101" s="71">
        <v>273</v>
      </c>
      <c r="D101" s="60" t="s">
        <v>180</v>
      </c>
      <c r="E101" s="41" t="s">
        <v>171</v>
      </c>
      <c r="F101" s="83" t="s">
        <v>388</v>
      </c>
      <c r="G101" s="57" t="s">
        <v>454</v>
      </c>
      <c r="H101" s="76" t="s">
        <v>455</v>
      </c>
      <c r="I101" s="88" t="s">
        <v>456</v>
      </c>
      <c r="J101" s="39" t="s">
        <v>461</v>
      </c>
      <c r="K101" s="6">
        <v>43192</v>
      </c>
      <c r="L101" s="6">
        <v>43679</v>
      </c>
      <c r="M101" s="7">
        <f t="shared" si="98"/>
        <v>82.3041866136534</v>
      </c>
      <c r="N101" s="8" t="s">
        <v>392</v>
      </c>
      <c r="O101" s="8" t="s">
        <v>436</v>
      </c>
      <c r="P101" s="8" t="s">
        <v>436</v>
      </c>
      <c r="Q101" s="15" t="s">
        <v>394</v>
      </c>
      <c r="R101" s="12" t="s">
        <v>36</v>
      </c>
      <c r="S101" s="96">
        <f t="shared" si="100"/>
        <v>710350.48</v>
      </c>
      <c r="T101" s="98">
        <v>572835.77</v>
      </c>
      <c r="U101" s="98">
        <v>137514.71</v>
      </c>
      <c r="V101" s="96">
        <f t="shared" si="99"/>
        <v>135467.34</v>
      </c>
      <c r="W101" s="98">
        <v>101088.67</v>
      </c>
      <c r="X101" s="98">
        <v>34378.67</v>
      </c>
      <c r="Y101" s="96">
        <f t="shared" si="101"/>
        <v>0</v>
      </c>
      <c r="Z101" s="98"/>
      <c r="AA101" s="98"/>
      <c r="AB101" s="96">
        <f t="shared" si="102"/>
        <v>17261.579999999998</v>
      </c>
      <c r="AC101" s="98">
        <v>13753.55</v>
      </c>
      <c r="AD101" s="98">
        <v>3508.03</v>
      </c>
      <c r="AE101" s="107">
        <f t="shared" si="103"/>
        <v>863079.39999999991</v>
      </c>
      <c r="AF101" s="96"/>
      <c r="AG101" s="96">
        <f t="shared" si="104"/>
        <v>863079.39999999991</v>
      </c>
      <c r="AH101" s="108" t="s">
        <v>163</v>
      </c>
      <c r="AI101" s="105" t="s">
        <v>193</v>
      </c>
      <c r="AJ101" s="106">
        <v>86307.94</v>
      </c>
      <c r="AK101" s="106">
        <v>0</v>
      </c>
      <c r="AL101" s="10"/>
    </row>
    <row r="102" spans="1:38" ht="236.25" x14ac:dyDescent="0.25">
      <c r="A102" s="11">
        <v>61</v>
      </c>
      <c r="B102" s="139">
        <v>112066</v>
      </c>
      <c r="C102" s="71">
        <v>262</v>
      </c>
      <c r="D102" s="60" t="s">
        <v>180</v>
      </c>
      <c r="E102" s="41" t="s">
        <v>171</v>
      </c>
      <c r="F102" s="83" t="s">
        <v>388</v>
      </c>
      <c r="G102" s="59" t="s">
        <v>457</v>
      </c>
      <c r="H102" s="57" t="s">
        <v>458</v>
      </c>
      <c r="I102" s="89" t="s">
        <v>459</v>
      </c>
      <c r="J102" s="39" t="s">
        <v>462</v>
      </c>
      <c r="K102" s="6">
        <v>43193</v>
      </c>
      <c r="L102" s="6">
        <v>43680</v>
      </c>
      <c r="M102" s="7">
        <f t="shared" si="98"/>
        <v>82.304184459884823</v>
      </c>
      <c r="N102" s="8" t="s">
        <v>392</v>
      </c>
      <c r="O102" s="8" t="s">
        <v>436</v>
      </c>
      <c r="P102" s="8" t="s">
        <v>436</v>
      </c>
      <c r="Q102" s="15" t="s">
        <v>394</v>
      </c>
      <c r="R102" s="12" t="s">
        <v>36</v>
      </c>
      <c r="S102" s="96">
        <f t="shared" si="100"/>
        <v>822673.27</v>
      </c>
      <c r="T102" s="98">
        <v>663414.31999999995</v>
      </c>
      <c r="U102" s="98">
        <v>159258.95000000001</v>
      </c>
      <c r="V102" s="96">
        <f t="shared" si="99"/>
        <v>156887.87</v>
      </c>
      <c r="W102" s="98">
        <v>117073.13</v>
      </c>
      <c r="X102" s="98">
        <v>39814.74</v>
      </c>
      <c r="Y102" s="96">
        <f t="shared" si="101"/>
        <v>0</v>
      </c>
      <c r="Z102" s="98"/>
      <c r="AA102" s="98"/>
      <c r="AB102" s="96">
        <f t="shared" si="102"/>
        <v>19991.04</v>
      </c>
      <c r="AC102" s="98">
        <v>15928.31</v>
      </c>
      <c r="AD102" s="98">
        <v>4062.73</v>
      </c>
      <c r="AE102" s="107">
        <f t="shared" si="103"/>
        <v>999552.18</v>
      </c>
      <c r="AF102" s="96"/>
      <c r="AG102" s="96">
        <f t="shared" si="104"/>
        <v>999552.18</v>
      </c>
      <c r="AH102" s="108" t="s">
        <v>163</v>
      </c>
      <c r="AI102" s="105" t="s">
        <v>193</v>
      </c>
      <c r="AJ102" s="106">
        <v>99955</v>
      </c>
      <c r="AK102" s="106">
        <v>0</v>
      </c>
      <c r="AL102" s="10"/>
    </row>
    <row r="103" spans="1:38" ht="125.25" customHeight="1" x14ac:dyDescent="0.25">
      <c r="A103" s="11">
        <v>62</v>
      </c>
      <c r="B103" s="139">
        <v>121460</v>
      </c>
      <c r="C103" s="71">
        <v>59</v>
      </c>
      <c r="D103" s="60" t="s">
        <v>183</v>
      </c>
      <c r="E103" s="12" t="s">
        <v>171</v>
      </c>
      <c r="F103" s="83" t="s">
        <v>130</v>
      </c>
      <c r="G103" s="230" t="s">
        <v>483</v>
      </c>
      <c r="H103" s="57" t="s">
        <v>485</v>
      </c>
      <c r="I103" s="77" t="s">
        <v>422</v>
      </c>
      <c r="J103" s="39" t="s">
        <v>484</v>
      </c>
      <c r="K103" s="6">
        <v>43207</v>
      </c>
      <c r="L103" s="6">
        <v>44121</v>
      </c>
      <c r="M103" s="7">
        <f t="shared" si="98"/>
        <v>83.983862848746611</v>
      </c>
      <c r="N103" s="4" t="s">
        <v>392</v>
      </c>
      <c r="O103" s="8" t="s">
        <v>436</v>
      </c>
      <c r="P103" s="8" t="s">
        <v>436</v>
      </c>
      <c r="Q103" s="15" t="s">
        <v>162</v>
      </c>
      <c r="R103" s="8" t="s">
        <v>36</v>
      </c>
      <c r="S103" s="96">
        <f t="shared" si="100"/>
        <v>6975407.25</v>
      </c>
      <c r="T103" s="98">
        <v>5625058.21</v>
      </c>
      <c r="U103" s="98">
        <v>1350349.04</v>
      </c>
      <c r="V103" s="96">
        <f t="shared" si="99"/>
        <v>0</v>
      </c>
      <c r="W103" s="98">
        <v>0</v>
      </c>
      <c r="X103" s="98">
        <v>0</v>
      </c>
      <c r="Y103" s="96">
        <f t="shared" si="101"/>
        <v>1330244.5899999999</v>
      </c>
      <c r="Z103" s="100">
        <v>992657.33</v>
      </c>
      <c r="AA103" s="98">
        <v>337587.26</v>
      </c>
      <c r="AB103" s="96">
        <f t="shared" si="102"/>
        <v>0</v>
      </c>
      <c r="AC103" s="98">
        <v>0</v>
      </c>
      <c r="AD103" s="98">
        <v>0</v>
      </c>
      <c r="AE103" s="107">
        <f t="shared" si="103"/>
        <v>8305651.8399999999</v>
      </c>
      <c r="AF103" s="96">
        <v>0</v>
      </c>
      <c r="AG103" s="96">
        <f t="shared" si="104"/>
        <v>8305651.8399999999</v>
      </c>
      <c r="AH103" s="104" t="s">
        <v>163</v>
      </c>
      <c r="AI103" s="105" t="s">
        <v>193</v>
      </c>
      <c r="AJ103" s="106">
        <v>0</v>
      </c>
      <c r="AK103" s="106">
        <v>0</v>
      </c>
      <c r="AL103" s="10"/>
    </row>
    <row r="104" spans="1:38" s="3" customFormat="1" ht="178.5" customHeight="1" x14ac:dyDescent="0.25">
      <c r="A104" s="11">
        <v>63</v>
      </c>
      <c r="B104" s="139">
        <v>109749</v>
      </c>
      <c r="C104" s="71">
        <v>253</v>
      </c>
      <c r="D104" s="60" t="s">
        <v>181</v>
      </c>
      <c r="E104" s="41" t="s">
        <v>171</v>
      </c>
      <c r="F104" s="83" t="s">
        <v>388</v>
      </c>
      <c r="G104" s="230" t="s">
        <v>467</v>
      </c>
      <c r="H104" s="62" t="s">
        <v>468</v>
      </c>
      <c r="I104" s="77" t="s">
        <v>193</v>
      </c>
      <c r="J104" s="39" t="s">
        <v>469</v>
      </c>
      <c r="K104" s="6">
        <v>43208</v>
      </c>
      <c r="L104" s="6">
        <v>43695</v>
      </c>
      <c r="M104" s="7">
        <f t="shared" si="98"/>
        <v>82.304185790916577</v>
      </c>
      <c r="N104" s="4" t="s">
        <v>392</v>
      </c>
      <c r="O104" s="4" t="s">
        <v>494</v>
      </c>
      <c r="P104" s="4" t="s">
        <v>494</v>
      </c>
      <c r="Q104" s="63" t="s">
        <v>394</v>
      </c>
      <c r="R104" s="41" t="s">
        <v>36</v>
      </c>
      <c r="S104" s="96">
        <f t="shared" si="100"/>
        <v>808649.72</v>
      </c>
      <c r="T104" s="100">
        <v>652105.54</v>
      </c>
      <c r="U104" s="100">
        <v>156544.18</v>
      </c>
      <c r="V104" s="96">
        <f t="shared" si="99"/>
        <v>154213.49</v>
      </c>
      <c r="W104" s="100">
        <v>115077.45</v>
      </c>
      <c r="X104" s="100">
        <v>39136.04</v>
      </c>
      <c r="Y104" s="96">
        <f t="shared" si="101"/>
        <v>0</v>
      </c>
      <c r="Z104" s="98">
        <v>0</v>
      </c>
      <c r="AA104" s="98">
        <v>0</v>
      </c>
      <c r="AB104" s="96">
        <f t="shared" si="102"/>
        <v>19650.27</v>
      </c>
      <c r="AC104" s="98">
        <v>15656.8</v>
      </c>
      <c r="AD104" s="98">
        <v>3993.47</v>
      </c>
      <c r="AE104" s="107">
        <f t="shared" si="103"/>
        <v>982513.48</v>
      </c>
      <c r="AF104" s="96"/>
      <c r="AG104" s="96">
        <f t="shared" si="104"/>
        <v>982513.48</v>
      </c>
      <c r="AH104" s="108"/>
      <c r="AI104" s="105"/>
      <c r="AJ104" s="106">
        <v>0</v>
      </c>
      <c r="AK104" s="106">
        <v>0</v>
      </c>
      <c r="AL104" s="52"/>
    </row>
    <row r="105" spans="1:38" ht="129.75" customHeight="1" x14ac:dyDescent="0.25">
      <c r="A105" s="11">
        <v>64</v>
      </c>
      <c r="B105" s="139">
        <v>109967</v>
      </c>
      <c r="C105" s="71">
        <v>177</v>
      </c>
      <c r="D105" s="60" t="s">
        <v>178</v>
      </c>
      <c r="E105" s="41" t="s">
        <v>171</v>
      </c>
      <c r="F105" s="83" t="s">
        <v>388</v>
      </c>
      <c r="G105" s="230" t="s">
        <v>474</v>
      </c>
      <c r="H105" s="57" t="s">
        <v>475</v>
      </c>
      <c r="I105" s="77" t="s">
        <v>193</v>
      </c>
      <c r="J105" s="39" t="s">
        <v>476</v>
      </c>
      <c r="K105" s="6">
        <v>43208</v>
      </c>
      <c r="L105" s="6">
        <v>43330</v>
      </c>
      <c r="M105" s="7">
        <f t="shared" si="98"/>
        <v>82.304185620299052</v>
      </c>
      <c r="N105" s="8" t="s">
        <v>392</v>
      </c>
      <c r="O105" s="8" t="s">
        <v>436</v>
      </c>
      <c r="P105" s="8" t="s">
        <v>436</v>
      </c>
      <c r="Q105" s="15" t="s">
        <v>394</v>
      </c>
      <c r="R105" s="12" t="s">
        <v>36</v>
      </c>
      <c r="S105" s="96">
        <f t="shared" si="100"/>
        <v>804452.46</v>
      </c>
      <c r="T105" s="98">
        <v>648720.81999999995</v>
      </c>
      <c r="U105" s="98">
        <v>155731.64000000001</v>
      </c>
      <c r="V105" s="96">
        <f t="shared" si="99"/>
        <v>153413.04999999999</v>
      </c>
      <c r="W105" s="98">
        <v>114480.14</v>
      </c>
      <c r="X105" s="98">
        <v>38932.910000000003</v>
      </c>
      <c r="Y105" s="96">
        <f t="shared" si="101"/>
        <v>0</v>
      </c>
      <c r="Z105" s="137"/>
      <c r="AA105" s="137"/>
      <c r="AB105" s="96">
        <f t="shared" si="102"/>
        <v>19548.28</v>
      </c>
      <c r="AC105" s="98">
        <v>15575.53</v>
      </c>
      <c r="AD105" s="98">
        <v>3972.75</v>
      </c>
      <c r="AE105" s="107">
        <f t="shared" si="103"/>
        <v>977413.79</v>
      </c>
      <c r="AF105" s="96"/>
      <c r="AG105" s="96">
        <f t="shared" si="104"/>
        <v>977413.79</v>
      </c>
      <c r="AH105" s="108"/>
      <c r="AI105" s="105"/>
      <c r="AJ105" s="106">
        <v>0</v>
      </c>
      <c r="AK105" s="106">
        <v>0</v>
      </c>
      <c r="AL105" s="10"/>
    </row>
    <row r="106" spans="1:38" ht="204.75" x14ac:dyDescent="0.25">
      <c r="A106" s="11">
        <v>65</v>
      </c>
      <c r="B106" s="139">
        <v>112811</v>
      </c>
      <c r="C106" s="78">
        <v>196</v>
      </c>
      <c r="D106" s="60" t="s">
        <v>178</v>
      </c>
      <c r="E106" s="41" t="s">
        <v>479</v>
      </c>
      <c r="F106" s="83" t="s">
        <v>388</v>
      </c>
      <c r="G106" s="230" t="s">
        <v>478</v>
      </c>
      <c r="H106" s="57" t="s">
        <v>481</v>
      </c>
      <c r="I106" s="77" t="s">
        <v>193</v>
      </c>
      <c r="J106" s="39" t="s">
        <v>482</v>
      </c>
      <c r="K106" s="6">
        <v>43208</v>
      </c>
      <c r="L106" s="6">
        <v>43573</v>
      </c>
      <c r="M106" s="7">
        <f t="shared" si="98"/>
        <v>82.304184666338784</v>
      </c>
      <c r="N106" s="8" t="s">
        <v>392</v>
      </c>
      <c r="O106" s="8" t="s">
        <v>436</v>
      </c>
      <c r="P106" s="8" t="s">
        <v>436</v>
      </c>
      <c r="Q106" s="15" t="s">
        <v>394</v>
      </c>
      <c r="R106" s="12" t="s">
        <v>480</v>
      </c>
      <c r="S106" s="96">
        <f t="shared" si="100"/>
        <v>760931.29</v>
      </c>
      <c r="T106" s="98">
        <v>613624.79</v>
      </c>
      <c r="U106" s="98">
        <v>147306.5</v>
      </c>
      <c r="V106" s="96">
        <f t="shared" si="99"/>
        <v>145113.35999999999</v>
      </c>
      <c r="W106" s="98">
        <v>108286.73</v>
      </c>
      <c r="X106" s="98">
        <v>36826.629999999997</v>
      </c>
      <c r="Y106" s="96">
        <f t="shared" si="101"/>
        <v>0</v>
      </c>
      <c r="Z106" s="98">
        <v>0</v>
      </c>
      <c r="AA106" s="98">
        <v>0</v>
      </c>
      <c r="AB106" s="96">
        <f t="shared" si="102"/>
        <v>18490.71</v>
      </c>
      <c r="AC106" s="98">
        <v>14732.89</v>
      </c>
      <c r="AD106" s="98">
        <v>3757.82</v>
      </c>
      <c r="AE106" s="107">
        <f t="shared" si="103"/>
        <v>924535.36</v>
      </c>
      <c r="AF106" s="96"/>
      <c r="AG106" s="96">
        <f t="shared" si="104"/>
        <v>924535.36</v>
      </c>
      <c r="AH106" s="108"/>
      <c r="AI106" s="105"/>
      <c r="AJ106" s="106">
        <v>0</v>
      </c>
      <c r="AK106" s="106">
        <v>0</v>
      </c>
      <c r="AL106" s="10"/>
    </row>
    <row r="107" spans="1:38" ht="154.5" customHeight="1" x14ac:dyDescent="0.25">
      <c r="A107" s="11">
        <v>66</v>
      </c>
      <c r="B107" s="139">
        <v>112080</v>
      </c>
      <c r="C107" s="71">
        <v>354</v>
      </c>
      <c r="D107" s="60" t="s">
        <v>183</v>
      </c>
      <c r="E107" s="41" t="s">
        <v>171</v>
      </c>
      <c r="F107" s="83" t="s">
        <v>388</v>
      </c>
      <c r="G107" s="230" t="s">
        <v>492</v>
      </c>
      <c r="H107" s="58" t="s">
        <v>491</v>
      </c>
      <c r="I107" s="77" t="s">
        <v>193</v>
      </c>
      <c r="J107" s="39" t="s">
        <v>493</v>
      </c>
      <c r="K107" s="6">
        <v>43214</v>
      </c>
      <c r="L107" s="6">
        <v>43701</v>
      </c>
      <c r="M107" s="7">
        <f t="shared" ref="M107:M127" si="105">S107/AE107*100</f>
        <v>82.304185109241828</v>
      </c>
      <c r="N107" s="8" t="s">
        <v>392</v>
      </c>
      <c r="O107" s="8" t="s">
        <v>436</v>
      </c>
      <c r="P107" s="8" t="s">
        <v>436</v>
      </c>
      <c r="Q107" s="15" t="s">
        <v>394</v>
      </c>
      <c r="R107" s="12" t="s">
        <v>36</v>
      </c>
      <c r="S107" s="96">
        <f t="shared" si="100"/>
        <v>570578.29</v>
      </c>
      <c r="T107" s="98">
        <v>460121.68</v>
      </c>
      <c r="U107" s="98">
        <v>110456.61</v>
      </c>
      <c r="V107" s="96">
        <f t="shared" ref="V107:V127" si="106">W107+X107</f>
        <v>108812.1</v>
      </c>
      <c r="W107" s="98">
        <v>81197.94</v>
      </c>
      <c r="X107" s="98">
        <v>27614.16</v>
      </c>
      <c r="Y107" s="96">
        <f t="shared" si="101"/>
        <v>0</v>
      </c>
      <c r="Z107" s="98">
        <v>0</v>
      </c>
      <c r="AA107" s="98">
        <v>0</v>
      </c>
      <c r="AB107" s="96">
        <f t="shared" ref="AB107:AB120" si="107">AC107+AD107</f>
        <v>13865.11</v>
      </c>
      <c r="AC107" s="98">
        <v>11047.34</v>
      </c>
      <c r="AD107" s="98">
        <v>2817.77</v>
      </c>
      <c r="AE107" s="107">
        <f t="shared" si="103"/>
        <v>693255.5</v>
      </c>
      <c r="AF107" s="96">
        <v>0</v>
      </c>
      <c r="AG107" s="96">
        <f t="shared" si="104"/>
        <v>693255.5</v>
      </c>
      <c r="AH107" s="104" t="s">
        <v>163</v>
      </c>
      <c r="AI107" s="105" t="s">
        <v>193</v>
      </c>
      <c r="AJ107" s="106">
        <v>0</v>
      </c>
      <c r="AK107" s="106">
        <v>0</v>
      </c>
      <c r="AL107" s="10"/>
    </row>
    <row r="108" spans="1:38" s="3" customFormat="1" ht="331.5" customHeight="1" x14ac:dyDescent="0.25">
      <c r="A108" s="11">
        <v>67</v>
      </c>
      <c r="B108" s="139">
        <v>111113</v>
      </c>
      <c r="C108" s="71">
        <v>252</v>
      </c>
      <c r="D108" s="60" t="s">
        <v>181</v>
      </c>
      <c r="E108" s="41" t="s">
        <v>171</v>
      </c>
      <c r="F108" s="83" t="s">
        <v>388</v>
      </c>
      <c r="G108" s="230" t="s">
        <v>495</v>
      </c>
      <c r="H108" s="58" t="s">
        <v>498</v>
      </c>
      <c r="I108" s="77" t="s">
        <v>520</v>
      </c>
      <c r="J108" s="39" t="s">
        <v>497</v>
      </c>
      <c r="K108" s="6">
        <v>43214</v>
      </c>
      <c r="L108" s="6">
        <v>43579</v>
      </c>
      <c r="M108" s="7">
        <f t="shared" si="105"/>
        <v>82.304185972255567</v>
      </c>
      <c r="N108" s="4" t="s">
        <v>392</v>
      </c>
      <c r="O108" s="4" t="s">
        <v>432</v>
      </c>
      <c r="P108" s="4" t="s">
        <v>496</v>
      </c>
      <c r="Q108" s="63" t="s">
        <v>394</v>
      </c>
      <c r="R108" s="41" t="s">
        <v>36</v>
      </c>
      <c r="S108" s="96">
        <f t="shared" ref="S108:S127" si="108">T108+U108</f>
        <v>793396.18</v>
      </c>
      <c r="T108" s="98">
        <v>639804.9</v>
      </c>
      <c r="U108" s="98">
        <v>153591.28</v>
      </c>
      <c r="V108" s="96">
        <f t="shared" si="106"/>
        <v>151304.57</v>
      </c>
      <c r="W108" s="98">
        <v>112906.75</v>
      </c>
      <c r="X108" s="98">
        <v>38397.82</v>
      </c>
      <c r="Y108" s="96">
        <f t="shared" ref="Y108:Y127" si="109">Z108+AA108</f>
        <v>0</v>
      </c>
      <c r="Z108" s="98">
        <v>0</v>
      </c>
      <c r="AA108" s="98">
        <v>0</v>
      </c>
      <c r="AB108" s="96">
        <f t="shared" si="107"/>
        <v>19279.599999999999</v>
      </c>
      <c r="AC108" s="98">
        <v>15361.46</v>
      </c>
      <c r="AD108" s="98">
        <v>3918.14</v>
      </c>
      <c r="AE108" s="107">
        <f t="shared" si="103"/>
        <v>963980.35</v>
      </c>
      <c r="AF108" s="96">
        <v>0</v>
      </c>
      <c r="AG108" s="96">
        <f t="shared" si="104"/>
        <v>963980.35</v>
      </c>
      <c r="AH108" s="104" t="s">
        <v>163</v>
      </c>
      <c r="AI108" s="105" t="s">
        <v>193</v>
      </c>
      <c r="AJ108" s="106">
        <v>0</v>
      </c>
      <c r="AK108" s="106">
        <v>0</v>
      </c>
      <c r="AL108" s="52"/>
    </row>
    <row r="109" spans="1:38" ht="135.75" customHeight="1" x14ac:dyDescent="0.25">
      <c r="A109" s="11">
        <v>68</v>
      </c>
      <c r="B109" s="139">
        <v>109880</v>
      </c>
      <c r="C109" s="71">
        <v>261</v>
      </c>
      <c r="D109" s="60" t="s">
        <v>180</v>
      </c>
      <c r="E109" s="41" t="s">
        <v>171</v>
      </c>
      <c r="F109" s="83" t="s">
        <v>388</v>
      </c>
      <c r="G109" s="230" t="s">
        <v>505</v>
      </c>
      <c r="H109" s="56" t="s">
        <v>503</v>
      </c>
      <c r="I109" s="222" t="s">
        <v>504</v>
      </c>
      <c r="J109" s="39" t="s">
        <v>508</v>
      </c>
      <c r="K109" s="6">
        <v>43214</v>
      </c>
      <c r="L109" s="6">
        <v>43640</v>
      </c>
      <c r="M109" s="7">
        <f t="shared" si="105"/>
        <v>82.304184374786118</v>
      </c>
      <c r="N109" s="8" t="s">
        <v>392</v>
      </c>
      <c r="O109" s="8" t="s">
        <v>325</v>
      </c>
      <c r="P109" s="8" t="s">
        <v>506</v>
      </c>
      <c r="Q109" s="15" t="s">
        <v>394</v>
      </c>
      <c r="R109" s="41" t="s">
        <v>36</v>
      </c>
      <c r="S109" s="96">
        <f t="shared" si="108"/>
        <v>782828.76</v>
      </c>
      <c r="T109" s="98">
        <v>631283.18999999994</v>
      </c>
      <c r="U109" s="98">
        <v>151545.57</v>
      </c>
      <c r="V109" s="96">
        <f t="shared" si="106"/>
        <v>149289.32</v>
      </c>
      <c r="W109" s="98">
        <v>111402.93</v>
      </c>
      <c r="X109" s="98">
        <v>37886.39</v>
      </c>
      <c r="Y109" s="96">
        <f t="shared" si="109"/>
        <v>0</v>
      </c>
      <c r="Z109" s="98"/>
      <c r="AA109" s="98"/>
      <c r="AB109" s="96">
        <f t="shared" si="107"/>
        <v>19022.82</v>
      </c>
      <c r="AC109" s="98">
        <v>15156.86</v>
      </c>
      <c r="AD109" s="98">
        <v>3865.96</v>
      </c>
      <c r="AE109" s="107">
        <f t="shared" si="103"/>
        <v>951140.9</v>
      </c>
      <c r="AF109" s="96"/>
      <c r="AG109" s="96">
        <f t="shared" si="104"/>
        <v>951140.9</v>
      </c>
      <c r="AH109" s="108" t="s">
        <v>163</v>
      </c>
      <c r="AI109" s="105" t="s">
        <v>507</v>
      </c>
      <c r="AJ109" s="106">
        <v>0</v>
      </c>
      <c r="AK109" s="106">
        <v>0</v>
      </c>
      <c r="AL109" s="10"/>
    </row>
    <row r="110" spans="1:38" ht="252" x14ac:dyDescent="0.25">
      <c r="A110" s="11">
        <v>69</v>
      </c>
      <c r="B110" s="139">
        <v>110309</v>
      </c>
      <c r="C110" s="71">
        <v>304</v>
      </c>
      <c r="D110" s="60" t="s">
        <v>176</v>
      </c>
      <c r="E110" s="41" t="s">
        <v>171</v>
      </c>
      <c r="F110" s="83" t="s">
        <v>388</v>
      </c>
      <c r="G110" s="18" t="s">
        <v>541</v>
      </c>
      <c r="H110" s="57" t="s">
        <v>542</v>
      </c>
      <c r="I110" s="77" t="s">
        <v>193</v>
      </c>
      <c r="J110" s="39" t="s">
        <v>543</v>
      </c>
      <c r="K110" s="6">
        <v>43217</v>
      </c>
      <c r="L110" s="6">
        <v>43704</v>
      </c>
      <c r="M110" s="7">
        <f t="shared" si="105"/>
        <v>82.304186243827388</v>
      </c>
      <c r="N110" s="4" t="s">
        <v>392</v>
      </c>
      <c r="O110" s="8" t="s">
        <v>512</v>
      </c>
      <c r="P110" s="8" t="s">
        <v>512</v>
      </c>
      <c r="Q110" s="15" t="s">
        <v>394</v>
      </c>
      <c r="R110" s="41" t="s">
        <v>36</v>
      </c>
      <c r="S110" s="96">
        <f t="shared" si="108"/>
        <v>822248.59</v>
      </c>
      <c r="T110" s="98">
        <v>663071.85</v>
      </c>
      <c r="U110" s="98">
        <v>159176.74</v>
      </c>
      <c r="V110" s="96">
        <f t="shared" si="106"/>
        <v>156806.85999999999</v>
      </c>
      <c r="W110" s="98">
        <v>117012.68</v>
      </c>
      <c r="X110" s="98">
        <v>39794.18</v>
      </c>
      <c r="Y110" s="96">
        <f t="shared" si="109"/>
        <v>0</v>
      </c>
      <c r="Z110" s="98">
        <v>0</v>
      </c>
      <c r="AA110" s="98">
        <v>0</v>
      </c>
      <c r="AB110" s="96">
        <f t="shared" si="107"/>
        <v>19980.72</v>
      </c>
      <c r="AC110" s="98">
        <v>15920.09</v>
      </c>
      <c r="AD110" s="98">
        <v>4060.63</v>
      </c>
      <c r="AE110" s="107">
        <f t="shared" si="103"/>
        <v>999036.16999999993</v>
      </c>
      <c r="AF110" s="96">
        <v>0</v>
      </c>
      <c r="AG110" s="96">
        <f t="shared" si="104"/>
        <v>999036.16999999993</v>
      </c>
      <c r="AH110" s="108" t="s">
        <v>163</v>
      </c>
      <c r="AI110" s="105" t="s">
        <v>193</v>
      </c>
      <c r="AJ110" s="106">
        <v>0</v>
      </c>
      <c r="AK110" s="106">
        <v>0</v>
      </c>
      <c r="AL110" s="10"/>
    </row>
    <row r="111" spans="1:38" ht="189" x14ac:dyDescent="0.25">
      <c r="A111" s="11">
        <v>70</v>
      </c>
      <c r="B111" s="139">
        <v>112122</v>
      </c>
      <c r="C111" s="71">
        <v>172</v>
      </c>
      <c r="D111" s="60" t="s">
        <v>178</v>
      </c>
      <c r="E111" s="41" t="s">
        <v>479</v>
      </c>
      <c r="F111" s="83" t="s">
        <v>388</v>
      </c>
      <c r="G111" s="238" t="s">
        <v>509</v>
      </c>
      <c r="H111" s="57" t="s">
        <v>510</v>
      </c>
      <c r="I111" s="77" t="s">
        <v>193</v>
      </c>
      <c r="J111" s="39" t="s">
        <v>511</v>
      </c>
      <c r="K111" s="6">
        <v>43217</v>
      </c>
      <c r="L111" s="6">
        <v>43278</v>
      </c>
      <c r="M111" s="7">
        <f t="shared" si="105"/>
        <v>82.304186567760425</v>
      </c>
      <c r="N111" s="4" t="s">
        <v>392</v>
      </c>
      <c r="O111" s="4" t="s">
        <v>325</v>
      </c>
      <c r="P111" s="4" t="s">
        <v>506</v>
      </c>
      <c r="Q111" s="63" t="s">
        <v>394</v>
      </c>
      <c r="R111" s="41" t="s">
        <v>36</v>
      </c>
      <c r="S111" s="96">
        <f t="shared" si="108"/>
        <v>773010.2699999999</v>
      </c>
      <c r="T111" s="98">
        <v>623365.43999999994</v>
      </c>
      <c r="U111" s="98">
        <v>149644.82999999999</v>
      </c>
      <c r="V111" s="96">
        <f t="shared" si="106"/>
        <v>147416.87</v>
      </c>
      <c r="W111" s="98">
        <v>110005.66</v>
      </c>
      <c r="X111" s="98">
        <v>37411.21</v>
      </c>
      <c r="Y111" s="96">
        <f t="shared" si="109"/>
        <v>0</v>
      </c>
      <c r="Z111" s="98">
        <v>0</v>
      </c>
      <c r="AA111" s="98">
        <v>0</v>
      </c>
      <c r="AB111" s="96">
        <f t="shared" si="107"/>
        <v>18784.22</v>
      </c>
      <c r="AC111" s="98">
        <v>14966.75</v>
      </c>
      <c r="AD111" s="98">
        <v>3817.47</v>
      </c>
      <c r="AE111" s="107">
        <f t="shared" si="103"/>
        <v>939211.35999999987</v>
      </c>
      <c r="AF111" s="96">
        <v>0</v>
      </c>
      <c r="AG111" s="96">
        <f t="shared" si="104"/>
        <v>939211.35999999987</v>
      </c>
      <c r="AH111" s="108" t="s">
        <v>163</v>
      </c>
      <c r="AI111" s="105" t="s">
        <v>193</v>
      </c>
      <c r="AJ111" s="106">
        <v>0</v>
      </c>
      <c r="AK111" s="106">
        <v>0</v>
      </c>
      <c r="AL111" s="10"/>
    </row>
    <row r="112" spans="1:38" ht="159.75" customHeight="1" x14ac:dyDescent="0.25">
      <c r="A112" s="11">
        <v>71</v>
      </c>
      <c r="B112" s="139">
        <v>111683</v>
      </c>
      <c r="C112" s="71">
        <v>339</v>
      </c>
      <c r="D112" s="60" t="s">
        <v>184</v>
      </c>
      <c r="E112" s="41" t="s">
        <v>479</v>
      </c>
      <c r="F112" s="83" t="s">
        <v>388</v>
      </c>
      <c r="G112" s="18" t="s">
        <v>521</v>
      </c>
      <c r="H112" s="18" t="s">
        <v>522</v>
      </c>
      <c r="I112" s="77" t="s">
        <v>193</v>
      </c>
      <c r="J112" s="39" t="s">
        <v>523</v>
      </c>
      <c r="K112" s="6">
        <v>43227</v>
      </c>
      <c r="L112" s="6">
        <v>43715</v>
      </c>
      <c r="M112" s="7">
        <f t="shared" si="105"/>
        <v>82.304184760647772</v>
      </c>
      <c r="N112" s="4" t="s">
        <v>392</v>
      </c>
      <c r="O112" s="4" t="s">
        <v>377</v>
      </c>
      <c r="P112" s="4" t="s">
        <v>377</v>
      </c>
      <c r="Q112" s="63" t="s">
        <v>394</v>
      </c>
      <c r="R112" s="41" t="s">
        <v>36</v>
      </c>
      <c r="S112" s="96">
        <f t="shared" si="108"/>
        <v>791387.51</v>
      </c>
      <c r="T112" s="98">
        <v>638185.07999999996</v>
      </c>
      <c r="U112" s="140">
        <v>153202.43</v>
      </c>
      <c r="V112" s="96">
        <f t="shared" si="106"/>
        <v>150921.51</v>
      </c>
      <c r="W112" s="141">
        <v>112620.9</v>
      </c>
      <c r="X112" s="98">
        <v>38300.61</v>
      </c>
      <c r="Y112" s="96">
        <f t="shared" si="109"/>
        <v>0</v>
      </c>
      <c r="Z112" s="98">
        <v>0</v>
      </c>
      <c r="AA112" s="98">
        <v>0</v>
      </c>
      <c r="AB112" s="96">
        <f t="shared" si="107"/>
        <v>19230.8</v>
      </c>
      <c r="AC112" s="98">
        <v>15322.57</v>
      </c>
      <c r="AD112" s="98">
        <v>3908.23</v>
      </c>
      <c r="AE112" s="107">
        <f t="shared" si="103"/>
        <v>961539.82000000007</v>
      </c>
      <c r="AF112" s="96"/>
      <c r="AG112" s="96">
        <f t="shared" si="104"/>
        <v>961539.82000000007</v>
      </c>
      <c r="AH112" s="108" t="s">
        <v>163</v>
      </c>
      <c r="AI112" s="105" t="s">
        <v>193</v>
      </c>
      <c r="AJ112" s="106">
        <v>0</v>
      </c>
      <c r="AK112" s="106">
        <v>0</v>
      </c>
      <c r="AL112" s="154"/>
    </row>
    <row r="113" spans="1:38" ht="409.5" x14ac:dyDescent="0.25">
      <c r="A113" s="11">
        <v>72</v>
      </c>
      <c r="B113" s="139">
        <v>112332</v>
      </c>
      <c r="C113" s="71">
        <v>351</v>
      </c>
      <c r="D113" s="60" t="s">
        <v>183</v>
      </c>
      <c r="E113" s="41" t="s">
        <v>479</v>
      </c>
      <c r="F113" s="83" t="s">
        <v>388</v>
      </c>
      <c r="G113" s="239" t="s">
        <v>524</v>
      </c>
      <c r="H113" s="143" t="s">
        <v>525</v>
      </c>
      <c r="I113" s="225" t="s">
        <v>526</v>
      </c>
      <c r="J113" s="39" t="s">
        <v>527</v>
      </c>
      <c r="K113" s="6">
        <v>43227</v>
      </c>
      <c r="L113" s="6">
        <v>43653</v>
      </c>
      <c r="M113" s="7">
        <f t="shared" si="105"/>
        <v>82.304185552831029</v>
      </c>
      <c r="N113" s="4" t="s">
        <v>392</v>
      </c>
      <c r="O113" s="8" t="s">
        <v>377</v>
      </c>
      <c r="P113" s="8" t="s">
        <v>377</v>
      </c>
      <c r="Q113" s="63" t="s">
        <v>394</v>
      </c>
      <c r="R113" s="41" t="s">
        <v>36</v>
      </c>
      <c r="S113" s="96">
        <f t="shared" si="108"/>
        <v>785144.49</v>
      </c>
      <c r="T113" s="98">
        <v>633150.63</v>
      </c>
      <c r="U113" s="98">
        <v>151993.85999999999</v>
      </c>
      <c r="V113" s="96">
        <f t="shared" si="106"/>
        <v>149730.93</v>
      </c>
      <c r="W113" s="98">
        <v>111732.46</v>
      </c>
      <c r="X113" s="98">
        <v>37998.47</v>
      </c>
      <c r="Y113" s="96">
        <f t="shared" si="109"/>
        <v>0</v>
      </c>
      <c r="Z113" s="98">
        <v>0</v>
      </c>
      <c r="AA113" s="98">
        <v>0</v>
      </c>
      <c r="AB113" s="96">
        <f t="shared" si="107"/>
        <v>19079.09</v>
      </c>
      <c r="AC113" s="98">
        <v>15201.7</v>
      </c>
      <c r="AD113" s="98">
        <v>3877.39</v>
      </c>
      <c r="AE113" s="107">
        <f t="shared" si="103"/>
        <v>953954.50999999989</v>
      </c>
      <c r="AF113" s="96">
        <v>0</v>
      </c>
      <c r="AG113" s="96">
        <f t="shared" si="104"/>
        <v>953954.50999999989</v>
      </c>
      <c r="AH113" s="108" t="s">
        <v>163</v>
      </c>
      <c r="AI113" s="105" t="s">
        <v>193</v>
      </c>
      <c r="AJ113" s="106">
        <v>0</v>
      </c>
      <c r="AK113" s="106">
        <v>0</v>
      </c>
      <c r="AL113" s="154"/>
    </row>
    <row r="114" spans="1:38" ht="69" customHeight="1" x14ac:dyDescent="0.25">
      <c r="A114" s="11">
        <v>73</v>
      </c>
      <c r="B114" s="139">
        <v>115657</v>
      </c>
      <c r="C114" s="71">
        <v>390</v>
      </c>
      <c r="D114" s="60" t="s">
        <v>180</v>
      </c>
      <c r="E114" s="12" t="s">
        <v>171</v>
      </c>
      <c r="F114" s="82" t="s">
        <v>529</v>
      </c>
      <c r="G114" s="18" t="s">
        <v>528</v>
      </c>
      <c r="H114" s="18" t="s">
        <v>42</v>
      </c>
      <c r="I114" s="86" t="s">
        <v>530</v>
      </c>
      <c r="J114" s="39" t="s">
        <v>531</v>
      </c>
      <c r="K114" s="6">
        <v>43223</v>
      </c>
      <c r="L114" s="6">
        <v>44015</v>
      </c>
      <c r="M114" s="7">
        <f t="shared" si="105"/>
        <v>83.983862859177265</v>
      </c>
      <c r="N114" s="8" t="s">
        <v>392</v>
      </c>
      <c r="O114" s="8" t="s">
        <v>436</v>
      </c>
      <c r="P114" s="8" t="s">
        <v>436</v>
      </c>
      <c r="Q114" s="15" t="s">
        <v>162</v>
      </c>
      <c r="R114" s="12" t="s">
        <v>36</v>
      </c>
      <c r="S114" s="96">
        <f t="shared" si="108"/>
        <v>5364996.5999999996</v>
      </c>
      <c r="T114" s="98">
        <v>4326402.33</v>
      </c>
      <c r="U114" s="98">
        <v>1038594.27</v>
      </c>
      <c r="V114" s="96">
        <f t="shared" si="106"/>
        <v>0</v>
      </c>
      <c r="W114" s="98">
        <v>0</v>
      </c>
      <c r="X114" s="98">
        <v>0</v>
      </c>
      <c r="Y114" s="96">
        <f t="shared" si="109"/>
        <v>1023131.3300000001</v>
      </c>
      <c r="Z114" s="98">
        <v>763482.76</v>
      </c>
      <c r="AA114" s="98">
        <v>259648.57</v>
      </c>
      <c r="AB114" s="96">
        <f t="shared" si="107"/>
        <v>0</v>
      </c>
      <c r="AC114" s="98">
        <v>0</v>
      </c>
      <c r="AD114" s="98">
        <v>0</v>
      </c>
      <c r="AE114" s="107">
        <f t="shared" si="103"/>
        <v>6388127.9299999997</v>
      </c>
      <c r="AF114" s="96">
        <v>0</v>
      </c>
      <c r="AG114" s="96">
        <f t="shared" si="104"/>
        <v>6388127.9299999997</v>
      </c>
      <c r="AH114" s="104" t="s">
        <v>163</v>
      </c>
      <c r="AI114" s="105" t="s">
        <v>193</v>
      </c>
      <c r="AJ114" s="106">
        <v>0</v>
      </c>
      <c r="AK114" s="106">
        <v>0</v>
      </c>
      <c r="AL114" s="154"/>
    </row>
    <row r="115" spans="1:38" ht="187.5" customHeight="1" x14ac:dyDescent="0.25">
      <c r="A115" s="11">
        <v>74</v>
      </c>
      <c r="B115" s="139">
        <v>121858</v>
      </c>
      <c r="C115" s="144">
        <v>50</v>
      </c>
      <c r="D115" s="60" t="s">
        <v>181</v>
      </c>
      <c r="E115" s="12" t="s">
        <v>171</v>
      </c>
      <c r="F115" s="83" t="s">
        <v>130</v>
      </c>
      <c r="G115" s="57" t="s">
        <v>532</v>
      </c>
      <c r="H115" s="57" t="s">
        <v>539</v>
      </c>
      <c r="I115" s="77" t="s">
        <v>422</v>
      </c>
      <c r="J115" s="39" t="s">
        <v>533</v>
      </c>
      <c r="K115" s="6">
        <v>43229</v>
      </c>
      <c r="L115" s="6">
        <v>44144</v>
      </c>
      <c r="M115" s="7">
        <v>83.983862830000007</v>
      </c>
      <c r="N115" s="4" t="s">
        <v>392</v>
      </c>
      <c r="O115" s="8" t="s">
        <v>436</v>
      </c>
      <c r="P115" s="8" t="s">
        <v>436</v>
      </c>
      <c r="Q115" s="15" t="s">
        <v>162</v>
      </c>
      <c r="R115" s="8" t="s">
        <v>36</v>
      </c>
      <c r="S115" s="96">
        <f t="shared" si="108"/>
        <v>9905083.2285711393</v>
      </c>
      <c r="T115" s="98">
        <v>7987586.6417093733</v>
      </c>
      <c r="U115" s="98">
        <v>1917496.5868617662</v>
      </c>
      <c r="V115" s="96">
        <f t="shared" si="106"/>
        <v>0</v>
      </c>
      <c r="W115" s="98">
        <v>0</v>
      </c>
      <c r="X115" s="98">
        <v>0</v>
      </c>
      <c r="Y115" s="96">
        <f t="shared" si="109"/>
        <v>1888948.2614288605</v>
      </c>
      <c r="Z115" s="100">
        <v>1409574.114471389</v>
      </c>
      <c r="AA115" s="98">
        <v>479374.14695747156</v>
      </c>
      <c r="AB115" s="96">
        <f t="shared" si="107"/>
        <v>0</v>
      </c>
      <c r="AC115" s="98">
        <v>0</v>
      </c>
      <c r="AD115" s="98">
        <v>0</v>
      </c>
      <c r="AE115" s="107">
        <f t="shared" ref="AE115:AE117" si="110">S115+V115+Y115+AB115</f>
        <v>11794031.49</v>
      </c>
      <c r="AF115" s="96">
        <v>0</v>
      </c>
      <c r="AG115" s="96">
        <f t="shared" ref="AG115" si="111">AE115+AF115</f>
        <v>11794031.49</v>
      </c>
      <c r="AH115" s="104" t="s">
        <v>163</v>
      </c>
      <c r="AI115" s="105" t="s">
        <v>193</v>
      </c>
      <c r="AJ115" s="106">
        <v>0</v>
      </c>
      <c r="AK115" s="106">
        <v>0</v>
      </c>
      <c r="AL115" s="154"/>
    </row>
    <row r="116" spans="1:38" ht="409.5" x14ac:dyDescent="0.25">
      <c r="A116" s="11">
        <v>75</v>
      </c>
      <c r="B116" s="139">
        <v>116172</v>
      </c>
      <c r="C116" s="71">
        <v>391</v>
      </c>
      <c r="D116" s="60" t="s">
        <v>177</v>
      </c>
      <c r="E116" s="12" t="s">
        <v>171</v>
      </c>
      <c r="F116" s="82" t="s">
        <v>529</v>
      </c>
      <c r="G116" s="233" t="s">
        <v>546</v>
      </c>
      <c r="H116" s="57" t="s">
        <v>547</v>
      </c>
      <c r="I116" s="225" t="s">
        <v>548</v>
      </c>
      <c r="J116" s="46" t="s">
        <v>549</v>
      </c>
      <c r="K116" s="6">
        <v>43230</v>
      </c>
      <c r="L116" s="6">
        <v>44022</v>
      </c>
      <c r="M116" s="7">
        <f t="shared" si="105"/>
        <v>83.983862830156468</v>
      </c>
      <c r="N116" s="4" t="s">
        <v>392</v>
      </c>
      <c r="O116" s="8" t="s">
        <v>436</v>
      </c>
      <c r="P116" s="8" t="s">
        <v>436</v>
      </c>
      <c r="Q116" s="15" t="s">
        <v>162</v>
      </c>
      <c r="R116" s="8" t="s">
        <v>36</v>
      </c>
      <c r="S116" s="96">
        <f>T116+U116</f>
        <v>6564977.1999999993</v>
      </c>
      <c r="T116" s="98">
        <v>5294082.1399999997</v>
      </c>
      <c r="U116" s="98">
        <v>1270895.06</v>
      </c>
      <c r="V116" s="96">
        <f t="shared" si="106"/>
        <v>0</v>
      </c>
      <c r="W116" s="98">
        <v>0</v>
      </c>
      <c r="X116" s="98">
        <v>0</v>
      </c>
      <c r="Y116" s="96">
        <f t="shared" si="109"/>
        <v>1251973.5555</v>
      </c>
      <c r="Z116" s="98">
        <v>934249.78949999996</v>
      </c>
      <c r="AA116" s="98">
        <v>317723.766</v>
      </c>
      <c r="AB116" s="96">
        <f t="shared" si="107"/>
        <v>0</v>
      </c>
      <c r="AC116" s="98">
        <v>0</v>
      </c>
      <c r="AD116" s="98"/>
      <c r="AE116" s="107">
        <f t="shared" si="110"/>
        <v>7816950.755499999</v>
      </c>
      <c r="AF116" s="96">
        <v>0</v>
      </c>
      <c r="AG116" s="96">
        <f t="shared" si="104"/>
        <v>7816950.755499999</v>
      </c>
      <c r="AH116" s="104" t="s">
        <v>163</v>
      </c>
      <c r="AI116" s="105" t="s">
        <v>193</v>
      </c>
      <c r="AJ116" s="106"/>
      <c r="AK116" s="106"/>
      <c r="AL116" s="10"/>
    </row>
    <row r="117" spans="1:38" ht="204.75" x14ac:dyDescent="0.25">
      <c r="A117" s="11">
        <v>76</v>
      </c>
      <c r="B117" s="139">
        <v>111701</v>
      </c>
      <c r="C117" s="155">
        <v>251</v>
      </c>
      <c r="D117" s="60" t="s">
        <v>181</v>
      </c>
      <c r="E117" s="41" t="s">
        <v>479</v>
      </c>
      <c r="F117" s="83" t="s">
        <v>388</v>
      </c>
      <c r="G117" s="239" t="s">
        <v>550</v>
      </c>
      <c r="H117" s="142" t="s">
        <v>551</v>
      </c>
      <c r="I117" s="226" t="s">
        <v>552</v>
      </c>
      <c r="J117" s="39" t="s">
        <v>553</v>
      </c>
      <c r="K117" s="6">
        <v>43231</v>
      </c>
      <c r="L117" s="6">
        <v>43780</v>
      </c>
      <c r="M117" s="7">
        <f t="shared" ref="M117" si="112">S117/AE117*100</f>
        <v>82.304186489514066</v>
      </c>
      <c r="N117" s="4" t="s">
        <v>392</v>
      </c>
      <c r="O117" s="8" t="s">
        <v>332</v>
      </c>
      <c r="P117" s="8" t="s">
        <v>332</v>
      </c>
      <c r="Q117" s="63" t="s">
        <v>394</v>
      </c>
      <c r="R117" s="41" t="s">
        <v>36</v>
      </c>
      <c r="S117" s="96">
        <f t="shared" ref="S117" si="113">T117+U117</f>
        <v>783324.89328936406</v>
      </c>
      <c r="T117" s="98">
        <v>631683.28391918715</v>
      </c>
      <c r="U117" s="98">
        <v>151641.60937017691</v>
      </c>
      <c r="V117" s="96">
        <f t="shared" ref="V117" si="114">W117+X117</f>
        <v>149383.92671063606</v>
      </c>
      <c r="W117" s="98">
        <v>111473.52186809185</v>
      </c>
      <c r="X117" s="98">
        <v>37910.404842544231</v>
      </c>
      <c r="Y117" s="96">
        <f t="shared" ref="Y117" si="115">Z117+AA117</f>
        <v>0</v>
      </c>
      <c r="Z117" s="98">
        <v>0</v>
      </c>
      <c r="AA117" s="98">
        <v>0</v>
      </c>
      <c r="AB117" s="96">
        <f t="shared" ref="AB117" si="116">AC117+AD117</f>
        <v>19034.860000000004</v>
      </c>
      <c r="AC117" s="98">
        <v>15166.450108916997</v>
      </c>
      <c r="AD117" s="98">
        <v>3868.4098910830062</v>
      </c>
      <c r="AE117" s="107">
        <f t="shared" si="110"/>
        <v>951743.68</v>
      </c>
      <c r="AF117" s="96">
        <v>4162.62</v>
      </c>
      <c r="AG117" s="96">
        <f t="shared" ref="AG117" si="117">AE117+AF117</f>
        <v>955906.3</v>
      </c>
      <c r="AH117" s="108" t="s">
        <v>163</v>
      </c>
      <c r="AI117" s="105" t="s">
        <v>193</v>
      </c>
      <c r="AJ117" s="106">
        <v>0</v>
      </c>
      <c r="AK117" s="106">
        <v>0</v>
      </c>
      <c r="AL117" s="154"/>
    </row>
    <row r="118" spans="1:38" ht="227.25" customHeight="1" x14ac:dyDescent="0.25">
      <c r="A118" s="11">
        <v>77</v>
      </c>
      <c r="B118" s="139">
        <v>111284</v>
      </c>
      <c r="C118" s="71">
        <v>182</v>
      </c>
      <c r="D118" s="60" t="s">
        <v>178</v>
      </c>
      <c r="E118" s="41" t="s">
        <v>479</v>
      </c>
      <c r="F118" s="83" t="s">
        <v>388</v>
      </c>
      <c r="G118" s="239" t="s">
        <v>559</v>
      </c>
      <c r="H118" s="4" t="s">
        <v>560</v>
      </c>
      <c r="I118" s="227"/>
      <c r="J118" s="53" t="s">
        <v>561</v>
      </c>
      <c r="K118" s="6">
        <v>43236</v>
      </c>
      <c r="L118" s="6">
        <v>43359</v>
      </c>
      <c r="M118" s="7">
        <f t="shared" si="105"/>
        <v>82.304186150868873</v>
      </c>
      <c r="N118" s="8" t="s">
        <v>392</v>
      </c>
      <c r="O118" s="8" t="s">
        <v>243</v>
      </c>
      <c r="P118" s="8" t="s">
        <v>562</v>
      </c>
      <c r="Q118" s="15" t="s">
        <v>394</v>
      </c>
      <c r="R118" s="41" t="s">
        <v>36</v>
      </c>
      <c r="S118" s="96">
        <f t="shared" si="108"/>
        <v>820224.26</v>
      </c>
      <c r="T118" s="98">
        <v>661439.4</v>
      </c>
      <c r="U118" s="98">
        <v>158784.85999999999</v>
      </c>
      <c r="V118" s="96">
        <f t="shared" si="106"/>
        <v>156420.81</v>
      </c>
      <c r="W118" s="98">
        <v>116724.6</v>
      </c>
      <c r="X118" s="98">
        <v>39696.21</v>
      </c>
      <c r="Y118" s="96">
        <f t="shared" si="109"/>
        <v>0</v>
      </c>
      <c r="Z118" s="98"/>
      <c r="AA118" s="98"/>
      <c r="AB118" s="96">
        <f t="shared" si="107"/>
        <v>19931.53</v>
      </c>
      <c r="AC118" s="98">
        <v>15880.9</v>
      </c>
      <c r="AD118" s="98">
        <v>4050.63</v>
      </c>
      <c r="AE118" s="107">
        <f t="shared" si="103"/>
        <v>996576.60000000009</v>
      </c>
      <c r="AF118" s="96"/>
      <c r="AG118" s="96">
        <f t="shared" si="104"/>
        <v>996576.60000000009</v>
      </c>
      <c r="AH118" s="108" t="s">
        <v>163</v>
      </c>
      <c r="AI118" s="105" t="s">
        <v>193</v>
      </c>
      <c r="AJ118" s="106">
        <v>0</v>
      </c>
      <c r="AK118" s="106">
        <v>0</v>
      </c>
      <c r="AL118" s="10"/>
    </row>
    <row r="119" spans="1:38" s="3" customFormat="1" ht="180" x14ac:dyDescent="0.25">
      <c r="A119" s="11">
        <v>78</v>
      </c>
      <c r="B119" s="139">
        <v>116994</v>
      </c>
      <c r="C119" s="158">
        <v>399</v>
      </c>
      <c r="D119" s="60" t="s">
        <v>176</v>
      </c>
      <c r="E119" s="41" t="s">
        <v>564</v>
      </c>
      <c r="F119" s="82" t="s">
        <v>529</v>
      </c>
      <c r="G119" s="240" t="s">
        <v>563</v>
      </c>
      <c r="H119" s="18" t="s">
        <v>88</v>
      </c>
      <c r="I119" s="228" t="s">
        <v>422</v>
      </c>
      <c r="J119" s="159" t="s">
        <v>565</v>
      </c>
      <c r="K119" s="6">
        <v>43236</v>
      </c>
      <c r="L119" s="6">
        <v>44028</v>
      </c>
      <c r="M119" s="7">
        <f t="shared" si="105"/>
        <v>83.983862868396045</v>
      </c>
      <c r="N119" s="4" t="s">
        <v>392</v>
      </c>
      <c r="O119" s="4"/>
      <c r="P119" s="4"/>
      <c r="Q119" s="63" t="s">
        <v>162</v>
      </c>
      <c r="R119" s="41" t="s">
        <v>36</v>
      </c>
      <c r="S119" s="96">
        <f>T119+U119</f>
        <v>6570135.6299999999</v>
      </c>
      <c r="T119" s="98">
        <v>5298241.96</v>
      </c>
      <c r="U119" s="98">
        <v>1271893.67</v>
      </c>
      <c r="V119" s="96">
        <f>W119+X119</f>
        <v>0</v>
      </c>
      <c r="W119" s="98">
        <v>0</v>
      </c>
      <c r="X119" s="98">
        <v>0</v>
      </c>
      <c r="Y119" s="96">
        <f>Z119+AA119</f>
        <v>1252957.29</v>
      </c>
      <c r="Z119" s="98">
        <v>934983.88</v>
      </c>
      <c r="AA119" s="98">
        <v>317973.40999999997</v>
      </c>
      <c r="AB119" s="96">
        <f t="shared" si="107"/>
        <v>0</v>
      </c>
      <c r="AC119" s="96">
        <v>0</v>
      </c>
      <c r="AD119" s="96">
        <v>0</v>
      </c>
      <c r="AE119" s="98">
        <f t="shared" si="103"/>
        <v>7823092.9199999999</v>
      </c>
      <c r="AF119" s="96">
        <v>0</v>
      </c>
      <c r="AG119" s="96">
        <f t="shared" si="104"/>
        <v>7823092.9199999999</v>
      </c>
      <c r="AH119" s="108" t="s">
        <v>163</v>
      </c>
      <c r="AI119" s="105"/>
      <c r="AJ119" s="106"/>
      <c r="AK119" s="106"/>
      <c r="AL119" s="52"/>
    </row>
    <row r="120" spans="1:38" ht="210" x14ac:dyDescent="0.25">
      <c r="A120" s="11">
        <v>79</v>
      </c>
      <c r="B120" s="139">
        <v>112921</v>
      </c>
      <c r="C120" s="71">
        <v>288</v>
      </c>
      <c r="D120" s="60" t="s">
        <v>176</v>
      </c>
      <c r="E120" s="41" t="s">
        <v>566</v>
      </c>
      <c r="F120" s="82" t="s">
        <v>388</v>
      </c>
      <c r="G120" s="233" t="s">
        <v>568</v>
      </c>
      <c r="H120" s="18" t="s">
        <v>567</v>
      </c>
      <c r="I120" s="77" t="s">
        <v>569</v>
      </c>
      <c r="J120" s="53" t="s">
        <v>570</v>
      </c>
      <c r="K120" s="6">
        <v>43236</v>
      </c>
      <c r="L120" s="6">
        <v>43724</v>
      </c>
      <c r="M120" s="7">
        <f t="shared" si="105"/>
        <v>82.304184477468439</v>
      </c>
      <c r="N120" s="8" t="s">
        <v>392</v>
      </c>
      <c r="O120" s="8"/>
      <c r="P120" s="8"/>
      <c r="Q120" s="15" t="s">
        <v>394</v>
      </c>
      <c r="R120" s="41" t="s">
        <v>36</v>
      </c>
      <c r="S120" s="96">
        <f>T120+U120</f>
        <v>692528.19000000006</v>
      </c>
      <c r="T120" s="98">
        <v>558463.65</v>
      </c>
      <c r="U120" s="98">
        <v>134064.54</v>
      </c>
      <c r="V120" s="96">
        <f>W120+X120</f>
        <v>132068.54999999999</v>
      </c>
      <c r="W120" s="98">
        <v>98552.41</v>
      </c>
      <c r="X120" s="98">
        <v>33516.14</v>
      </c>
      <c r="Y120" s="96">
        <f>Z120+AA120</f>
        <v>0</v>
      </c>
      <c r="Z120" s="98">
        <v>0</v>
      </c>
      <c r="AA120" s="98">
        <v>0</v>
      </c>
      <c r="AB120" s="96">
        <f t="shared" si="107"/>
        <v>16828.510000000002</v>
      </c>
      <c r="AC120" s="98">
        <v>13408.5</v>
      </c>
      <c r="AD120" s="98">
        <v>3420.01</v>
      </c>
      <c r="AE120" s="107">
        <f t="shared" ref="AE120:AE127" si="118">S120+V120+Y120+AB120</f>
        <v>841425.25</v>
      </c>
      <c r="AF120" s="96">
        <v>0</v>
      </c>
      <c r="AG120" s="96">
        <f t="shared" si="104"/>
        <v>841425.25</v>
      </c>
      <c r="AH120" s="108" t="s">
        <v>163</v>
      </c>
      <c r="AI120" s="105"/>
      <c r="AJ120" s="106"/>
      <c r="AK120" s="106"/>
      <c r="AL120" s="10"/>
    </row>
    <row r="121" spans="1:38" ht="95.25" customHeight="1" x14ac:dyDescent="0.25">
      <c r="A121" s="11">
        <v>80</v>
      </c>
      <c r="B121" s="139">
        <v>122235</v>
      </c>
      <c r="C121" s="156">
        <v>60</v>
      </c>
      <c r="D121" s="60" t="s">
        <v>174</v>
      </c>
      <c r="E121" s="41" t="s">
        <v>175</v>
      </c>
      <c r="F121" s="82" t="s">
        <v>146</v>
      </c>
      <c r="G121" s="233" t="s">
        <v>571</v>
      </c>
      <c r="H121" s="4" t="s">
        <v>572</v>
      </c>
      <c r="I121" s="77" t="s">
        <v>193</v>
      </c>
      <c r="J121" s="53" t="s">
        <v>573</v>
      </c>
      <c r="K121" s="6">
        <v>43236</v>
      </c>
      <c r="L121" s="6">
        <v>44302</v>
      </c>
      <c r="M121" s="7">
        <f>S121/AE121*100</f>
        <v>83.983862861012312</v>
      </c>
      <c r="N121" s="8" t="s">
        <v>392</v>
      </c>
      <c r="O121" s="8" t="s">
        <v>377</v>
      </c>
      <c r="P121" s="8" t="s">
        <v>377</v>
      </c>
      <c r="Q121" s="15" t="s">
        <v>162</v>
      </c>
      <c r="R121" s="4" t="s">
        <v>36</v>
      </c>
      <c r="S121" s="96">
        <f>T121+U121</f>
        <v>9422880.1500000004</v>
      </c>
      <c r="T121" s="98">
        <v>7598731.8700000001</v>
      </c>
      <c r="U121" s="98">
        <v>1824148.28</v>
      </c>
      <c r="V121" s="96">
        <f t="shared" si="106"/>
        <v>0</v>
      </c>
      <c r="W121" s="98"/>
      <c r="X121" s="98"/>
      <c r="Y121" s="96">
        <f t="shared" si="109"/>
        <v>1796989.75</v>
      </c>
      <c r="Z121" s="98">
        <v>1340952.68</v>
      </c>
      <c r="AA121" s="98">
        <v>456037.07</v>
      </c>
      <c r="AB121" s="96">
        <f>AC121+AD121</f>
        <v>0</v>
      </c>
      <c r="AC121" s="98"/>
      <c r="AD121" s="98"/>
      <c r="AE121" s="107">
        <f t="shared" si="118"/>
        <v>11219869.9</v>
      </c>
      <c r="AF121" s="96">
        <v>0</v>
      </c>
      <c r="AG121" s="96">
        <f>AE121+AF121</f>
        <v>11219869.9</v>
      </c>
      <c r="AH121" s="131" t="s">
        <v>163</v>
      </c>
      <c r="AI121" s="105" t="s">
        <v>193</v>
      </c>
      <c r="AJ121" s="106">
        <v>0</v>
      </c>
      <c r="AK121" s="106">
        <v>0</v>
      </c>
      <c r="AL121" s="10"/>
    </row>
    <row r="122" spans="1:38" ht="165" x14ac:dyDescent="0.25">
      <c r="A122" s="11">
        <v>81</v>
      </c>
      <c r="B122" s="139">
        <v>113205</v>
      </c>
      <c r="C122" s="156">
        <v>286</v>
      </c>
      <c r="D122" s="60" t="s">
        <v>176</v>
      </c>
      <c r="E122" s="41" t="s">
        <v>566</v>
      </c>
      <c r="F122" s="82" t="s">
        <v>388</v>
      </c>
      <c r="G122" s="233" t="s">
        <v>574</v>
      </c>
      <c r="H122" s="18" t="s">
        <v>575</v>
      </c>
      <c r="I122" s="77" t="s">
        <v>576</v>
      </c>
      <c r="J122" s="53" t="s">
        <v>577</v>
      </c>
      <c r="K122" s="6">
        <v>43243</v>
      </c>
      <c r="L122" s="6">
        <v>43669</v>
      </c>
      <c r="M122" s="7">
        <f t="shared" si="105"/>
        <v>82.304186006336266</v>
      </c>
      <c r="N122" s="8"/>
      <c r="O122" s="8"/>
      <c r="P122" s="8"/>
      <c r="Q122" s="15"/>
      <c r="R122" s="4"/>
      <c r="S122" s="96">
        <f t="shared" si="108"/>
        <v>750653.74</v>
      </c>
      <c r="T122" s="98">
        <v>605336.84</v>
      </c>
      <c r="U122" s="98">
        <v>145316.9</v>
      </c>
      <c r="V122" s="96">
        <f t="shared" si="106"/>
        <v>143153.37</v>
      </c>
      <c r="W122" s="98">
        <v>106824.15</v>
      </c>
      <c r="X122" s="98">
        <v>36329.22</v>
      </c>
      <c r="Y122" s="96">
        <f t="shared" si="109"/>
        <v>0</v>
      </c>
      <c r="Z122" s="98"/>
      <c r="AA122" s="98"/>
      <c r="AB122" s="96">
        <f t="shared" ref="AB122:AB127" si="119">AC122+AD122</f>
        <v>18240.96</v>
      </c>
      <c r="AC122" s="98">
        <v>14533.9</v>
      </c>
      <c r="AD122" s="98">
        <v>3707.06</v>
      </c>
      <c r="AE122" s="107">
        <f t="shared" si="118"/>
        <v>912048.07</v>
      </c>
      <c r="AF122" s="96">
        <v>0</v>
      </c>
      <c r="AG122" s="96">
        <f t="shared" si="104"/>
        <v>912048.07</v>
      </c>
      <c r="AH122" s="131"/>
      <c r="AI122" s="105"/>
      <c r="AJ122" s="106"/>
      <c r="AK122" s="106"/>
      <c r="AL122" s="10"/>
    </row>
    <row r="123" spans="1:38" ht="409.5" x14ac:dyDescent="0.25">
      <c r="A123" s="11">
        <v>82</v>
      </c>
      <c r="B123" s="139">
        <v>111084</v>
      </c>
      <c r="C123" s="156">
        <v>343</v>
      </c>
      <c r="D123" s="60" t="s">
        <v>184</v>
      </c>
      <c r="E123" s="41" t="s">
        <v>566</v>
      </c>
      <c r="F123" s="82" t="s">
        <v>388</v>
      </c>
      <c r="G123" s="241" t="s">
        <v>578</v>
      </c>
      <c r="H123" s="160" t="s">
        <v>579</v>
      </c>
      <c r="I123" s="77" t="s">
        <v>578</v>
      </c>
      <c r="J123" s="53" t="s">
        <v>580</v>
      </c>
      <c r="K123" s="6">
        <v>43243</v>
      </c>
      <c r="L123" s="6">
        <v>43669</v>
      </c>
      <c r="M123" s="7">
        <f t="shared" si="105"/>
        <v>82.304185103544512</v>
      </c>
      <c r="N123" s="8" t="s">
        <v>392</v>
      </c>
      <c r="O123" s="8" t="s">
        <v>161</v>
      </c>
      <c r="P123" s="8" t="s">
        <v>161</v>
      </c>
      <c r="Q123" s="15" t="s">
        <v>394</v>
      </c>
      <c r="R123" s="4" t="s">
        <v>36</v>
      </c>
      <c r="S123" s="96">
        <f t="shared" si="108"/>
        <v>698744.26</v>
      </c>
      <c r="T123" s="167">
        <v>563476.37</v>
      </c>
      <c r="U123" s="167">
        <v>135267.89000000001</v>
      </c>
      <c r="V123" s="96">
        <f t="shared" si="106"/>
        <v>133253.97999999998</v>
      </c>
      <c r="W123" s="167">
        <v>99437.01</v>
      </c>
      <c r="X123" s="168">
        <v>33816.97</v>
      </c>
      <c r="Y123" s="96">
        <f t="shared" si="109"/>
        <v>0</v>
      </c>
      <c r="Z123" s="98"/>
      <c r="AA123" s="98"/>
      <c r="AB123" s="96">
        <f t="shared" si="119"/>
        <v>16979.560000000001</v>
      </c>
      <c r="AC123" s="167">
        <v>13528.85</v>
      </c>
      <c r="AD123" s="161">
        <v>3450.71</v>
      </c>
      <c r="AE123" s="107">
        <f t="shared" si="118"/>
        <v>848977.8</v>
      </c>
      <c r="AF123" s="96"/>
      <c r="AG123" s="96">
        <f t="shared" si="104"/>
        <v>848977.8</v>
      </c>
      <c r="AH123" s="131"/>
      <c r="AI123" s="105"/>
      <c r="AJ123" s="106"/>
      <c r="AK123" s="106"/>
      <c r="AL123" s="10"/>
    </row>
    <row r="124" spans="1:38" ht="409.5" x14ac:dyDescent="0.25">
      <c r="A124" s="11">
        <v>83</v>
      </c>
      <c r="B124" s="139">
        <v>110679</v>
      </c>
      <c r="C124" s="71">
        <v>197</v>
      </c>
      <c r="D124" s="60" t="s">
        <v>178</v>
      </c>
      <c r="E124" s="41" t="s">
        <v>566</v>
      </c>
      <c r="F124" s="82" t="s">
        <v>388</v>
      </c>
      <c r="G124" s="242" t="s">
        <v>581</v>
      </c>
      <c r="H124" s="57" t="s">
        <v>585</v>
      </c>
      <c r="I124" s="77" t="s">
        <v>193</v>
      </c>
      <c r="J124" s="39" t="s">
        <v>582</v>
      </c>
      <c r="K124" s="6">
        <v>43243</v>
      </c>
      <c r="L124" s="6">
        <v>43304</v>
      </c>
      <c r="M124" s="7">
        <f t="shared" si="105"/>
        <v>82.304185789589326</v>
      </c>
      <c r="N124" s="8" t="s">
        <v>392</v>
      </c>
      <c r="O124" s="8" t="s">
        <v>583</v>
      </c>
      <c r="P124" s="8" t="s">
        <v>584</v>
      </c>
      <c r="Q124" s="15" t="s">
        <v>394</v>
      </c>
      <c r="R124" s="4" t="s">
        <v>36</v>
      </c>
      <c r="S124" s="96">
        <f t="shared" si="108"/>
        <v>763944.72</v>
      </c>
      <c r="T124" s="98">
        <v>616054.86</v>
      </c>
      <c r="U124" s="98">
        <v>147889.85999999999</v>
      </c>
      <c r="V124" s="96">
        <f t="shared" si="106"/>
        <v>145688.03</v>
      </c>
      <c r="W124" s="98">
        <v>108715.56</v>
      </c>
      <c r="X124" s="98">
        <v>36972.47</v>
      </c>
      <c r="Y124" s="96">
        <f t="shared" si="109"/>
        <v>0</v>
      </c>
      <c r="Z124" s="98"/>
      <c r="AA124" s="98"/>
      <c r="AB124" s="96">
        <f t="shared" si="119"/>
        <v>18563.93</v>
      </c>
      <c r="AC124" s="98">
        <v>14791.23</v>
      </c>
      <c r="AD124" s="98">
        <v>3772.7</v>
      </c>
      <c r="AE124" s="107">
        <f t="shared" si="118"/>
        <v>928196.68</v>
      </c>
      <c r="AF124" s="96">
        <v>0</v>
      </c>
      <c r="AG124" s="96">
        <f t="shared" si="104"/>
        <v>928196.68</v>
      </c>
      <c r="AH124" s="108" t="s">
        <v>163</v>
      </c>
      <c r="AI124" s="162" t="s">
        <v>193</v>
      </c>
      <c r="AJ124" s="106">
        <v>0</v>
      </c>
      <c r="AK124" s="106">
        <v>0</v>
      </c>
      <c r="AL124" s="10"/>
    </row>
    <row r="125" spans="1:38" ht="240" customHeight="1" x14ac:dyDescent="0.25">
      <c r="A125" s="11">
        <v>84</v>
      </c>
      <c r="B125" s="139">
        <v>112787</v>
      </c>
      <c r="C125" s="145">
        <v>276</v>
      </c>
      <c r="D125" s="60" t="s">
        <v>180</v>
      </c>
      <c r="E125" s="41" t="s">
        <v>566</v>
      </c>
      <c r="F125" s="82" t="s">
        <v>388</v>
      </c>
      <c r="G125" s="243" t="s">
        <v>586</v>
      </c>
      <c r="H125" s="163" t="s">
        <v>587</v>
      </c>
      <c r="I125" s="77" t="s">
        <v>589</v>
      </c>
      <c r="J125" s="39" t="s">
        <v>590</v>
      </c>
      <c r="K125" s="6">
        <v>43243</v>
      </c>
      <c r="L125" s="6">
        <v>43304</v>
      </c>
      <c r="M125" s="7">
        <f t="shared" si="105"/>
        <v>82.304187377441963</v>
      </c>
      <c r="N125" s="8" t="s">
        <v>392</v>
      </c>
      <c r="O125" s="8" t="s">
        <v>588</v>
      </c>
      <c r="P125" s="8" t="s">
        <v>588</v>
      </c>
      <c r="Q125" s="15" t="s">
        <v>394</v>
      </c>
      <c r="R125" s="4" t="s">
        <v>36</v>
      </c>
      <c r="S125" s="96">
        <f t="shared" si="108"/>
        <v>813947.08000000007</v>
      </c>
      <c r="T125" s="98">
        <v>656377.4</v>
      </c>
      <c r="U125" s="98">
        <v>157569.68</v>
      </c>
      <c r="V125" s="96">
        <f t="shared" si="106"/>
        <v>155223.71000000002</v>
      </c>
      <c r="W125" s="98">
        <v>115831.3</v>
      </c>
      <c r="X125" s="98">
        <v>39392.410000000003</v>
      </c>
      <c r="Y125" s="96">
        <f t="shared" si="109"/>
        <v>0</v>
      </c>
      <c r="Z125" s="98"/>
      <c r="AA125" s="98"/>
      <c r="AB125" s="96">
        <f t="shared" si="119"/>
        <v>19778.990000000002</v>
      </c>
      <c r="AC125" s="98">
        <v>15759.36</v>
      </c>
      <c r="AD125" s="98">
        <v>4019.63</v>
      </c>
      <c r="AE125" s="107">
        <f t="shared" si="118"/>
        <v>988949.78</v>
      </c>
      <c r="AF125" s="96">
        <v>0</v>
      </c>
      <c r="AG125" s="96">
        <f t="shared" si="104"/>
        <v>988949.78</v>
      </c>
      <c r="AH125" s="108" t="s">
        <v>163</v>
      </c>
      <c r="AI125" s="105" t="s">
        <v>193</v>
      </c>
      <c r="AJ125" s="106"/>
      <c r="AK125" s="106"/>
      <c r="AL125" s="10"/>
    </row>
    <row r="126" spans="1:38" ht="174" customHeight="1" x14ac:dyDescent="0.25">
      <c r="A126" s="11">
        <v>85</v>
      </c>
      <c r="B126" s="139">
        <v>110998</v>
      </c>
      <c r="C126" s="164">
        <v>333</v>
      </c>
      <c r="D126" s="60" t="s">
        <v>177</v>
      </c>
      <c r="E126" s="41" t="s">
        <v>566</v>
      </c>
      <c r="F126" s="82" t="s">
        <v>388</v>
      </c>
      <c r="G126" s="243" t="s">
        <v>591</v>
      </c>
      <c r="H126" s="163" t="s">
        <v>592</v>
      </c>
      <c r="I126" s="77" t="s">
        <v>426</v>
      </c>
      <c r="J126" s="39" t="s">
        <v>593</v>
      </c>
      <c r="K126" s="6">
        <v>43244</v>
      </c>
      <c r="L126" s="6">
        <v>43732</v>
      </c>
      <c r="M126" s="7">
        <f t="shared" si="105"/>
        <v>82.304186800362686</v>
      </c>
      <c r="N126" s="8" t="s">
        <v>392</v>
      </c>
      <c r="O126" s="8" t="s">
        <v>161</v>
      </c>
      <c r="P126" s="8" t="s">
        <v>161</v>
      </c>
      <c r="Q126" s="15" t="s">
        <v>394</v>
      </c>
      <c r="R126" s="4" t="s">
        <v>36</v>
      </c>
      <c r="S126" s="96">
        <f t="shared" si="108"/>
        <v>802303.17999999993</v>
      </c>
      <c r="T126" s="98">
        <v>646987.61</v>
      </c>
      <c r="U126" s="98">
        <v>155315.57</v>
      </c>
      <c r="V126" s="96">
        <f t="shared" si="106"/>
        <v>153003.18</v>
      </c>
      <c r="W126" s="98">
        <v>114174.29</v>
      </c>
      <c r="X126" s="98">
        <v>38828.89</v>
      </c>
      <c r="Y126" s="96">
        <f t="shared" si="109"/>
        <v>0</v>
      </c>
      <c r="Z126" s="169"/>
      <c r="AA126" s="169"/>
      <c r="AB126" s="96">
        <f t="shared" si="119"/>
        <v>19496.03</v>
      </c>
      <c r="AC126" s="98">
        <v>15533.9</v>
      </c>
      <c r="AD126" s="98">
        <v>3962.13</v>
      </c>
      <c r="AE126" s="107">
        <f t="shared" si="118"/>
        <v>974802.3899999999</v>
      </c>
      <c r="AF126" s="96">
        <v>0</v>
      </c>
      <c r="AG126" s="96">
        <f t="shared" si="104"/>
        <v>974802.3899999999</v>
      </c>
      <c r="AH126" s="108" t="s">
        <v>163</v>
      </c>
      <c r="AI126" s="105" t="s">
        <v>507</v>
      </c>
      <c r="AJ126" s="106"/>
      <c r="AK126" s="106"/>
      <c r="AL126" s="10"/>
    </row>
    <row r="127" spans="1:38" ht="160.5" customHeight="1" x14ac:dyDescent="0.25">
      <c r="A127" s="11">
        <v>86</v>
      </c>
      <c r="B127" s="139">
        <v>115539</v>
      </c>
      <c r="C127" s="166">
        <v>396</v>
      </c>
      <c r="D127" s="60" t="s">
        <v>169</v>
      </c>
      <c r="E127" s="12" t="s">
        <v>171</v>
      </c>
      <c r="F127" s="82" t="s">
        <v>529</v>
      </c>
      <c r="G127" s="18" t="s">
        <v>600</v>
      </c>
      <c r="H127" s="18" t="s">
        <v>601</v>
      </c>
      <c r="I127" s="77" t="s">
        <v>602</v>
      </c>
      <c r="J127" s="39" t="s">
        <v>603</v>
      </c>
      <c r="K127" s="6">
        <v>43249</v>
      </c>
      <c r="L127" s="6">
        <v>44041</v>
      </c>
      <c r="M127" s="7">
        <f t="shared" si="105"/>
        <v>83.983861240799271</v>
      </c>
      <c r="N127" s="8" t="s">
        <v>392</v>
      </c>
      <c r="O127" s="8" t="s">
        <v>161</v>
      </c>
      <c r="P127" s="8" t="s">
        <v>161</v>
      </c>
      <c r="Q127" s="15" t="s">
        <v>394</v>
      </c>
      <c r="R127" s="4" t="s">
        <v>36</v>
      </c>
      <c r="S127" s="96">
        <f t="shared" si="108"/>
        <v>2264152.09</v>
      </c>
      <c r="T127" s="98">
        <v>1825841.4</v>
      </c>
      <c r="U127" s="98">
        <v>438310.69</v>
      </c>
      <c r="V127" s="96">
        <f t="shared" si="106"/>
        <v>159763.60999999999</v>
      </c>
      <c r="W127" s="98">
        <v>118066.66</v>
      </c>
      <c r="X127" s="98">
        <v>41696.949999999997</v>
      </c>
      <c r="Y127" s="96">
        <f t="shared" si="109"/>
        <v>272021.42</v>
      </c>
      <c r="Z127" s="98">
        <v>204140.68</v>
      </c>
      <c r="AA127" s="98">
        <v>67880.740000000005</v>
      </c>
      <c r="AB127" s="96">
        <f t="shared" si="119"/>
        <v>0</v>
      </c>
      <c r="AC127" s="98">
        <v>0</v>
      </c>
      <c r="AD127" s="98">
        <v>0</v>
      </c>
      <c r="AE127" s="107">
        <f t="shared" si="118"/>
        <v>2695937.1199999996</v>
      </c>
      <c r="AF127" s="96">
        <v>0</v>
      </c>
      <c r="AG127" s="96">
        <f t="shared" si="104"/>
        <v>2695937.1199999996</v>
      </c>
      <c r="AH127" s="108"/>
      <c r="AI127" s="105"/>
      <c r="AJ127" s="106"/>
      <c r="AK127" s="106"/>
      <c r="AL127" s="10"/>
    </row>
  </sheetData>
  <protectedRanges>
    <protectedRange sqref="A1:B4 I1:I2 AE1:AK4 AE6:AK6 S1:AD6 AH118:XFD127 A6:R6 J1:R4 W18:X18 AH18:XFD18 A18:R18 A29:B29 A19:B19 W116:X127 T18:U18 AC18:AD18 AF18 C112:D114 AJ116:XFD116 Z18:AA18 AH114:AK114 AF112:AF114 T112:U114 W112:X114 Z113:AA114 AC112:AD114 G112:L113 AL12:XFD12 AF116:AF127 C127:D127 F127:L127 AL1:XFD6 R121:R127 T117:U127 C1:H3 C4:I4 Z116:AA125 C116:D118 G117:L118 C119:L126 AM117:XFD117 U116 AM112:XFD114 A128:XFD1048576 F114:L114 F116:L116 N118:P127 AC116:AD127" name="maria" securityDescriptor="O:WDG:WDD:(A;;CC;;;S-1-5-21-3048853270-2157241324-869001692-3245)(A;;CC;;;S-1-5-21-3048853270-2157241324-869001692-1007)"/>
    <protectedRange sqref="Q118:Q127 Q114" name="maria_1" securityDescriptor="O:WDG:WDD:(A;;CC;;;S-1-5-21-3048853270-2157241324-869001692-3245)(A;;CC;;;S-1-5-21-3048853270-2157241324-869001692-1007)"/>
    <protectedRange sqref="AJ7:XFD7 A7:P7"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B8" name="maria_1_1_1" securityDescriptor="O:WDG:WDD:(A;;CC;;;S-1-5-21-3048853270-2157241324-869001692-3245)(A;;CC;;;S-1-5-21-3048853270-2157241324-869001692-1007)"/>
    <protectedRange sqref="AF8 T8:U8 W8:X8 Z8:AA8 A8:P8 AC8:AD8 AH8:XFD8" name="maria_3" securityDescriptor="O:WDG:WDD:(A;;CC;;;S-1-5-21-3048853270-2157241324-869001692-3245)(A;;CC;;;S-1-5-21-3048853270-2157241324-869001692-1007)"/>
    <protectedRange sqref="Q8:R8" name="maria_1_3" securityDescriptor="O:WDG:WDD:(A;;CC;;;S-1-5-21-3048853270-2157241324-869001692-3245)(A;;CC;;;S-1-5-21-3048853270-2157241324-869001692-1007)"/>
    <protectedRange sqref="AE8 S8 V8 Y8 AG8" name="maria_1_1_2" securityDescriptor="O:WDG:WDD:(A;;CC;;;S-1-5-21-3048853270-2157241324-869001692-3245)(A;;CC;;;S-1-5-21-3048853270-2157241324-869001692-1007)"/>
    <protectedRange sqref="AJ9:XFD9 AF9 T9:U9 W9:X9 Z9:AD9 A9:P9" name="maria_4" securityDescriptor="O:WDG:WDD:(A;;CC;;;S-1-5-21-3048853270-2157241324-869001692-3245)(A;;CC;;;S-1-5-21-3048853270-2157241324-869001692-1007)"/>
    <protectedRange sqref="Q9:R9" name="maria_1_4" securityDescriptor="O:WDG:WDD:(A;;CC;;;S-1-5-21-3048853270-2157241324-869001692-3245)(A;;CC;;;S-1-5-21-3048853270-2157241324-869001692-1007)"/>
    <protectedRange sqref="AG9:AI9 S9 AE9 Y9 V9" name="maria_1_1_3" securityDescriptor="O:WDG:WDD:(A;;CC;;;S-1-5-21-3048853270-2157241324-869001692-3245)(A;;CC;;;S-1-5-21-3048853270-2157241324-869001692-1007)"/>
    <protectedRange sqref="A10:B11 C11:P11 F10 T11:U11 W11:X11 Z11:AA11 AC11:AD11 AH11:XFD11 AF11" name="maria_5" securityDescriptor="O:WDG:WDD:(A;;CC;;;S-1-5-21-3048853270-2157241324-869001692-3245)(A;;CC;;;S-1-5-21-3048853270-2157241324-869001692-1007)"/>
    <protectedRange sqref="Q11:R11 AE11" name="maria_1_5" securityDescriptor="O:WDG:WDD:(A;;CC;;;S-1-5-21-3048853270-2157241324-869001692-3245)(A;;CC;;;S-1-5-21-3048853270-2157241324-869001692-1007)"/>
    <protectedRange sqref="C10:E10 G10:H10 J10:XFD10 AB11 Y11 V11 S11 AG11" name="maria_1_1_4" securityDescriptor="O:WDG:WDD:(A;;CC;;;S-1-5-21-3048853270-2157241324-869001692-3245)(A;;CC;;;S-1-5-21-3048853270-2157241324-869001692-1007)"/>
    <protectedRange sqref="AJ13:XFD13 A13:P13 A12:L12 AJ12:AK12 M12:P12" name="maria_6" securityDescriptor="O:WDG:WDD:(A;;CC;;;S-1-5-21-3048853270-2157241324-869001692-3245)(A;;CC;;;S-1-5-21-3048853270-2157241324-869001692-1007)"/>
    <protectedRange sqref="Q13:R13 Q12:R12" name="maria_1_6" securityDescriptor="O:WDG:WDD:(A;;CC;;;S-1-5-21-3048853270-2157241324-869001692-3245)(A;;CC;;;S-1-5-21-3048853270-2157241324-869001692-1007)"/>
    <protectedRange sqref="S12:AI13" name="maria_1_1_5" securityDescriptor="O:WDG:WDD:(A;;CC;;;S-1-5-21-3048853270-2157241324-869001692-3245)(A;;CC;;;S-1-5-21-3048853270-2157241324-869001692-1007)"/>
    <protectedRange sqref="AJ15:XFD15 A15:P15 O16" name="maria_8" securityDescriptor="O:WDG:WDD:(A;;CC;;;S-1-5-21-3048853270-2157241324-869001692-3245)(A;;CC;;;S-1-5-21-3048853270-2157241324-869001692-1007)"/>
    <protectedRange sqref="Q15:R15" name="maria_1_8" securityDescriptor="O:WDG:WDD:(A;;CC;;;S-1-5-21-3048853270-2157241324-869001692-3245)(A;;CC;;;S-1-5-21-3048853270-2157241324-869001692-1007)"/>
    <protectedRange sqref="S15:U15 W15:AA15 AC15:AI15 AG16:AG127" name="maria_1_1_7" securityDescriptor="O:WDG:WDD:(A;;CC;;;S-1-5-21-3048853270-2157241324-869001692-3245)(A;;CC;;;S-1-5-21-3048853270-2157241324-869001692-1007)"/>
    <protectedRange sqref="AF16 T16:U16 W16:X16 Z16:AA16 A16:N16 AC16:AD16 P16 AH16:XFD16" name="maria_9" securityDescriptor="O:WDG:WDD:(A;;CC;;;S-1-5-21-3048853270-2157241324-869001692-3245)(A;;CC;;;S-1-5-21-3048853270-2157241324-869001692-1007)"/>
    <protectedRange sqref="Q16:R16" name="maria_1_9" securityDescriptor="O:WDG:WDD:(A;;CC;;;S-1-5-21-3048853270-2157241324-869001692-3245)(A;;CC;;;S-1-5-21-3048853270-2157241324-869001692-1007)"/>
    <protectedRange sqref="Y16 S16 AE16" name="maria_1_1_8" securityDescriptor="O:WDG:WDD:(A;;CC;;;S-1-5-21-3048853270-2157241324-869001692-3245)(A;;CC;;;S-1-5-21-3048853270-2157241324-869001692-1007)"/>
    <protectedRange sqref="AH17:XFD17 AF17 T17:U17 W17:X17 Z17:AA17 A17:P17 AC17:AD17" name="maria_10" securityDescriptor="O:WDG:WDD:(A;;CC;;;S-1-5-21-3048853270-2157241324-869001692-3245)(A;;CC;;;S-1-5-21-3048853270-2157241324-869001692-1007)"/>
    <protectedRange sqref="Q17:R17" name="maria_1_10" securityDescriptor="O:WDG:WDD:(A;;CC;;;S-1-5-21-3048853270-2157241324-869001692-3245)(A;;CC;;;S-1-5-21-3048853270-2157241324-869001692-1007)"/>
    <protectedRange sqref="Y17:Y18 AE17:AE18 S17:S18" name="maria_1_1_9" securityDescriptor="O:WDG:WDD:(A;;CC;;;S-1-5-21-3048853270-2157241324-869001692-3245)(A;;CC;;;S-1-5-21-3048853270-2157241324-869001692-1007)"/>
    <protectedRange sqref="AH19:XFD19 AF19 T19:U19 W19:X19 Z19:AA19 C19:P19 AC19:AD19" name="maria_11" securityDescriptor="O:WDG:WDD:(A;;CC;;;S-1-5-21-3048853270-2157241324-869001692-3245)(A;;CC;;;S-1-5-21-3048853270-2157241324-869001692-1007)"/>
    <protectedRange sqref="Q19:R19" name="maria_1_11" securityDescriptor="O:WDG:WDD:(A;;CC;;;S-1-5-21-3048853270-2157241324-869001692-3245)(A;;CC;;;S-1-5-21-3048853270-2157241324-869001692-1007)"/>
    <protectedRange sqref="Y19:Y20 S19:S22 AE19:AE22" name="maria_1_1_10" securityDescriptor="O:WDG:WDD:(A;;CC;;;S-1-5-21-3048853270-2157241324-869001692-3245)(A;;CC;;;S-1-5-21-3048853270-2157241324-869001692-1007)"/>
    <protectedRange sqref="A20:R20 W20:X20 AH20:XFD20 AC20:AD20 T20:U20 Z20:AA20 AF20" name="maria_12" securityDescriptor="O:WDG:WDD:(A;;CC;;;S-1-5-21-3048853270-2157241324-869001692-3245)(A;;CC;;;S-1-5-21-3048853270-2157241324-869001692-1007)"/>
    <protectedRange sqref="AH21:XFD21 AF21 T21:U21 W21:X21 Z21:AA21 A21:P21 AC21:AD21" name="maria_13" securityDescriptor="O:WDG:WDD:(A;;CC;;;S-1-5-21-3048853270-2157241324-869001692-3245)(A;;CC;;;S-1-5-21-3048853270-2157241324-869001692-1007)"/>
    <protectedRange sqref="Q21:R21" name="maria_1_12" securityDescriptor="O:WDG:WDD:(A;;CC;;;S-1-5-21-3048853270-2157241324-869001692-3245)(A;;CC;;;S-1-5-21-3048853270-2157241324-869001692-1007)"/>
    <protectedRange sqref="Y21" name="maria_1_1_11" securityDescriptor="O:WDG:WDD:(A;;CC;;;S-1-5-21-3048853270-2157241324-869001692-3245)(A;;CC;;;S-1-5-21-3048853270-2157241324-869001692-1007)"/>
    <protectedRange sqref="AF22 T22:U22 W22:X22 Z22:AA22 A22:P22 AC22:AD22 AI22:XFD22" name="maria_14" securityDescriptor="O:WDG:WDD:(A;;CC;;;S-1-5-21-3048853270-2157241324-869001692-3245)(A;;CC;;;S-1-5-21-3048853270-2157241324-869001692-1007)"/>
    <protectedRange sqref="Q22:R22" name="maria_1_13" securityDescriptor="O:WDG:WDD:(A;;CC;;;S-1-5-21-3048853270-2157241324-869001692-3245)(A;;CC;;;S-1-5-21-3048853270-2157241324-869001692-1007)"/>
    <protectedRange sqref="Y22 AH22" name="maria_1_1_12" securityDescriptor="O:WDG:WDD:(A;;CC;;;S-1-5-21-3048853270-2157241324-869001692-3245)(A;;CC;;;S-1-5-21-3048853270-2157241324-869001692-1007)"/>
    <protectedRange sqref="AH23:XFD23 AF23 T23:U23 W23:X23 Z23:AA23 A23:P23 AC23:AD23" name="maria_15" securityDescriptor="O:WDG:WDD:(A;;CC;;;S-1-5-21-3048853270-2157241324-869001692-3245)(A;;CC;;;S-1-5-21-3048853270-2157241324-869001692-1007)"/>
    <protectedRange sqref="Q23:R23" name="maria_1_14" securityDescriptor="O:WDG:WDD:(A;;CC;;;S-1-5-21-3048853270-2157241324-869001692-3245)(A;;CC;;;S-1-5-21-3048853270-2157241324-869001692-1007)"/>
    <protectedRange sqref="Y23 AE23 S23" name="maria_1_1_13" securityDescriptor="O:WDG:WDD:(A;;CC;;;S-1-5-21-3048853270-2157241324-869001692-3245)(A;;CC;;;S-1-5-21-3048853270-2157241324-869001692-1007)"/>
    <protectedRange sqref="AF24 A24:U24 W24:AA24 AH24:XFD24 AC24:AD24" name="maria_16" securityDescriptor="O:WDG:WDD:(A;;CC;;;S-1-5-21-3048853270-2157241324-869001692-3245)(A;;CC;;;S-1-5-21-3048853270-2157241324-869001692-1007)"/>
    <protectedRange sqref="AE24" name="maria_1_15" securityDescriptor="O:WDG:WDD:(A;;CC;;;S-1-5-21-3048853270-2157241324-869001692-3245)(A;;CC;;;S-1-5-21-3048853270-2157241324-869001692-1007)"/>
    <protectedRange sqref="A26:U26 W26:AA26 AH26:XFD26 AC26:AF26 AE27:AE127" name="maria_17" securityDescriptor="O:WDG:WDD:(A;;CC;;;S-1-5-21-3048853270-2157241324-869001692-3245)(A;;CC;;;S-1-5-21-3048853270-2157241324-869001692-1007)"/>
    <protectedRange sqref="AJ25:XFD25 A25:P25" name="maria_18" securityDescriptor="O:WDG:WDD:(A;;CC;;;S-1-5-21-3048853270-2157241324-869001692-3245)(A;;CC;;;S-1-5-21-3048853270-2157241324-869001692-1007)"/>
    <protectedRange sqref="Q25:R25" name="maria_1_16" securityDescriptor="O:WDG:WDD:(A;;CC;;;S-1-5-21-3048853270-2157241324-869001692-3245)(A;;CC;;;S-1-5-21-3048853270-2157241324-869001692-1007)"/>
    <protectedRange sqref="S25:U25 W25:AA25 AH25:AI25 AC25:AF25" name="maria_1_1_14" securityDescriptor="O:WDG:WDD:(A;;CC;;;S-1-5-21-3048853270-2157241324-869001692-3245)(A;;CC;;;S-1-5-21-3048853270-2157241324-869001692-1007)"/>
    <protectedRange sqref="AI28:XFD28 AF28 T28:U28 W28:X28 Z28:AA28 C28:P28 AC28:AD28 O29:P29" name="maria_19" securityDescriptor="O:WDG:WDD:(A;;CC;;;S-1-5-21-3048853270-2157241324-869001692-3245)(A;;CC;;;S-1-5-21-3048853270-2157241324-869001692-1007)"/>
    <protectedRange sqref="Q28:R28" name="maria_1_17" securityDescriptor="O:WDG:WDD:(A;;CC;;;S-1-5-21-3048853270-2157241324-869001692-3245)(A;;CC;;;S-1-5-21-3048853270-2157241324-869001692-1007)"/>
    <protectedRange sqref="AH28 Y28:Y29 S28:S29" name="maria_1_1_15" securityDescriptor="O:WDG:WDD:(A;;CC;;;S-1-5-21-3048853270-2157241324-869001692-3245)(A;;CC;;;S-1-5-21-3048853270-2157241324-869001692-1007)"/>
    <protectedRange sqref="AI27:XFD27 AF27 T27:U27 W27:X27 Z27:AA27 A27:P27 AC27:AD27 A28:B28" name="maria_20" securityDescriptor="O:WDG:WDD:(A;;CC;;;S-1-5-21-3048853270-2157241324-869001692-3245)(A;;CC;;;S-1-5-21-3048853270-2157241324-869001692-1007)"/>
    <protectedRange sqref="Q27:R27" name="maria_1_18" securityDescriptor="O:WDG:WDD:(A;;CC;;;S-1-5-21-3048853270-2157241324-869001692-3245)(A;;CC;;;S-1-5-21-3048853270-2157241324-869001692-1007)"/>
    <protectedRange sqref="AH27 Y27 S27" name="maria_1_1_16" securityDescriptor="O:WDG:WDD:(A;;CC;;;S-1-5-21-3048853270-2157241324-869001692-3245)(A;;CC;;;S-1-5-21-3048853270-2157241324-869001692-1007)"/>
    <protectedRange sqref="AJ31:XFD31 A31:P31 A32:B33 A34:B34" name="maria_21" securityDescriptor="O:WDG:WDD:(A;;CC;;;S-1-5-21-3048853270-2157241324-869001692-3245)(A;;CC;;;S-1-5-21-3048853270-2157241324-869001692-1007)"/>
    <protectedRange sqref="Q31:R31" name="maria_1_19" securityDescriptor="O:WDG:WDD:(A;;CC;;;S-1-5-21-3048853270-2157241324-869001692-3245)(A;;CC;;;S-1-5-21-3048853270-2157241324-869001692-1007)"/>
    <protectedRange sqref="S31:U31 W31:AA31 AF31 AH31:AI31 AC31:AD31" name="maria_1_1_17" securityDescriptor="O:WDG:WDD:(A;;CC;;;S-1-5-21-3048853270-2157241324-869001692-3245)(A;;CC;;;S-1-5-21-3048853270-2157241324-869001692-1007)"/>
    <protectedRange sqref="P30 AJ30:XFD30 A30:N30" name="maria_22" securityDescriptor="O:WDG:WDD:(A;;CC;;;S-1-5-21-3048853270-2157241324-869001692-3245)(A;;CC;;;S-1-5-21-3048853270-2157241324-869001692-1007)"/>
    <protectedRange sqref="Q30:R30" name="maria_1_20" securityDescriptor="O:WDG:WDD:(A;;CC;;;S-1-5-21-3048853270-2157241324-869001692-3245)(A;;CC;;;S-1-5-21-3048853270-2157241324-869001692-1007)"/>
    <protectedRange sqref="S30:U30 W30:AA30 AF30 AH30:AI30 AC30:AD30" name="maria_1_1_18" securityDescriptor="O:WDG:WDD:(A;;CC;;;S-1-5-21-3048853270-2157241324-869001692-3245)(A;;CC;;;S-1-5-21-3048853270-2157241324-869001692-1007)"/>
    <protectedRange sqref="AI32:XFD33 AF32:AF33 U32:U33 W32:X33 Z32:AA33 C32:P33 AC32:AD33" name="maria_23" securityDescriptor="O:WDG:WDD:(A;;CC;;;S-1-5-21-3048853270-2157241324-869001692-3245)(A;;CC;;;S-1-5-21-3048853270-2157241324-869001692-1007)"/>
    <protectedRange sqref="Q32:R33" name="maria_1_21" securityDescriptor="O:WDG:WDD:(A;;CC;;;S-1-5-21-3048853270-2157241324-869001692-3245)(A;;CC;;;S-1-5-21-3048853270-2157241324-869001692-1007)"/>
    <protectedRange sqref="S32:T33 Y32:Y33 AH32:AH33" name="maria_1_1_19" securityDescriptor="O:WDG:WDD:(A;;CC;;;S-1-5-21-3048853270-2157241324-869001692-3245)(A;;CC;;;S-1-5-21-3048853270-2157241324-869001692-1007)"/>
    <protectedRange sqref="AI34:XFD34 AF34 T34:U34 W34:X34 Z34:AA34 C34:P34 AC34:AD34" name="maria_24" securityDescriptor="O:WDG:WDD:(A;;CC;;;S-1-5-21-3048853270-2157241324-869001692-3245)(A;;CC;;;S-1-5-21-3048853270-2157241324-869001692-1007)"/>
    <protectedRange sqref="Q34:R34" name="maria_1_22" securityDescriptor="O:WDG:WDD:(A;;CC;;;S-1-5-21-3048853270-2157241324-869001692-3245)(A;;CC;;;S-1-5-21-3048853270-2157241324-869001692-1007)"/>
    <protectedRange sqref="AH34 Y34 S34" name="maria_1_1_20" securityDescriptor="O:WDG:WDD:(A;;CC;;;S-1-5-21-3048853270-2157241324-869001692-3245)(A;;CC;;;S-1-5-21-3048853270-2157241324-869001692-1007)"/>
    <protectedRange sqref="AH36:XFD36 AF36 T36:U36 W36:X36 Z36:AA36 A36:P36 AC36:AD36 A37:B38" name="maria_25" securityDescriptor="O:WDG:WDD:(A;;CC;;;S-1-5-21-3048853270-2157241324-869001692-3245)(A;;CC;;;S-1-5-21-3048853270-2157241324-869001692-1007)"/>
    <protectedRange sqref="Q36:R36" name="maria_1_23" securityDescriptor="O:WDG:WDD:(A;;CC;;;S-1-5-21-3048853270-2157241324-869001692-3245)(A;;CC;;;S-1-5-21-3048853270-2157241324-869001692-1007)"/>
    <protectedRange sqref="S36 Y36" name="maria_1_1_21" securityDescriptor="O:WDG:WDD:(A;;CC;;;S-1-5-21-3048853270-2157241324-869001692-3245)(A;;CC;;;S-1-5-21-3048853270-2157241324-869001692-1007)"/>
    <protectedRange sqref="R14 AI14:XFD14 AF14 T14:U14 W14:X14 Z14:AD14 A14:P14 AB42:AB50 AB15:AB41" name="maria_26" securityDescriptor="O:WDG:WDD:(A;;CC;;;S-1-5-21-3048853270-2157241324-869001692-3245)(A;;CC;;;S-1-5-21-3048853270-2157241324-869001692-1007)"/>
    <protectedRange sqref="Q14" name="maria_1_24" securityDescriptor="O:WDG:WDD:(A;;CC;;;S-1-5-21-3048853270-2157241324-869001692-3245)(A;;CC;;;S-1-5-21-3048853270-2157241324-869001692-1007)"/>
    <protectedRange sqref="AG14:AH14 Y14 AE14 S14 V14:V41" name="maria_1_1_22" securityDescriptor="O:WDG:WDD:(A;;CC;;;S-1-5-21-3048853270-2157241324-869001692-3245)(A;;CC;;;S-1-5-21-3048853270-2157241324-869001692-1007)"/>
    <protectedRange sqref="A39:U39 W39:AA39 AF39 AH39:XFD39 AC39:AD39 Y40:Y41 S40:S41" name="maria_28" securityDescriptor="O:WDG:WDD:(A;;CC;;;S-1-5-21-3048853270-2157241324-869001692-3245)(A;;CC;;;S-1-5-21-3048853270-2157241324-869001692-1007)"/>
    <protectedRange sqref="A40:P41 Z40:AA41 W40:X41 T40:U41 AF40:AF41 AI40:XFD41 AC40:AD41" name="maria_29" securityDescriptor="O:WDG:WDD:(A;;CC;;;S-1-5-21-3048853270-2157241324-869001692-3245)(A;;CC;;;S-1-5-21-3048853270-2157241324-869001692-1007)"/>
    <protectedRange sqref="Q40:R41" name="maria_1_25" securityDescriptor="O:WDG:WDD:(A;;CC;;;S-1-5-21-3048853270-2157241324-869001692-3245)(A;;CC;;;S-1-5-21-3048853270-2157241324-869001692-1007)"/>
    <protectedRange sqref="AH40:AH41" name="maria_1_1_23" securityDescriptor="O:WDG:WDD:(A;;CC;;;S-1-5-21-3048853270-2157241324-869001692-3245)(A;;CC;;;S-1-5-21-3048853270-2157241324-869001692-1007)"/>
    <protectedRange sqref="AH38:XFD38 AF38 T38:U38 W38:X38 Z38:AA38 C38:P38" name="maria_30" securityDescriptor="O:WDG:WDD:(A;;CC;;;S-1-5-21-3048853270-2157241324-869001692-3245)(A;;CC;;;S-1-5-21-3048853270-2157241324-869001692-1007)"/>
    <protectedRange sqref="Q38:R38" name="maria_1_26" securityDescriptor="O:WDG:WDD:(A;;CC;;;S-1-5-21-3048853270-2157241324-869001692-3245)(A;;CC;;;S-1-5-21-3048853270-2157241324-869001692-1007)"/>
    <protectedRange sqref="Y38 S38" name="maria_1_1_24" securityDescriptor="O:WDG:WDD:(A;;CC;;;S-1-5-21-3048853270-2157241324-869001692-3245)(A;;CC;;;S-1-5-21-3048853270-2157241324-869001692-1007)"/>
    <protectedRange sqref="AI37:XFD37 AF37 T37:U37 W37:X37 Z37:AA37 C37:P37 AC37:AD37" name="maria_31" securityDescriptor="O:WDG:WDD:(A;;CC;;;S-1-5-21-3048853270-2157241324-869001692-3245)(A;;CC;;;S-1-5-21-3048853270-2157241324-869001692-1007)"/>
    <protectedRange sqref="Q37:R37" name="maria_1_27" securityDescriptor="O:WDG:WDD:(A;;CC;;;S-1-5-21-3048853270-2157241324-869001692-3245)(A;;CC;;;S-1-5-21-3048853270-2157241324-869001692-1007)"/>
    <protectedRange sqref="AH37 Y37 S37" name="maria_1_1_25" securityDescriptor="O:WDG:WDD:(A;;CC;;;S-1-5-21-3048853270-2157241324-869001692-3245)(A;;CC;;;S-1-5-21-3048853270-2157241324-869001692-1007)"/>
    <protectedRange sqref="A35:B35 F35" name="maria_32" securityDescriptor="O:WDG:WDD:(A;;CC;;;S-1-5-21-3048853270-2157241324-869001692-3245)(A;;CC;;;S-1-5-21-3048853270-2157241324-869001692-1007)"/>
    <protectedRange sqref="C35:E35 G35:H35 J35:U35 W35:AA35 AF35 AH35:XFD35 AC35:AD35" name="maria_1_28" securityDescriptor="O:WDG:WDD:(A;;CC;;;S-1-5-21-3048853270-2157241324-869001692-3245)(A;;CC;;;S-1-5-21-3048853270-2157241324-869001692-1007)"/>
    <protectedRange sqref="C86:H86 C43:H78 C87:I90 J78:L78 C79:L85 J86:L90 T44:U90 A42:AA42 W60:X90 Z60:AA90 I43:L77 AF42:AF90 AH42:XFD90 AC42:AD90 W43:AA59 N44:R90 N43:U43 AB51:AB127 Y60:Y127 V43:V127 S44:S127 M43:M127 A43:B127" name="maria_33" securityDescriptor="O:WDG:WDD:(A;;CC;;;S-1-5-21-3048853270-2157241324-869001692-3245)(A;;CC;;;S-1-5-21-3048853270-2157241324-869001692-1007)"/>
    <protectedRange sqref="AH91:XFD91 AF91 T91:U91 W91:X91 Z91:AA91 C91:L91 AC91:AD91 N91:P91" name="maria_34" securityDescriptor="O:WDG:WDD:(A;;CC;;;S-1-5-21-3048853270-2157241324-869001692-3245)(A;;CC;;;S-1-5-21-3048853270-2157241324-869001692-1007)"/>
    <protectedRange sqref="Q91:R91" name="maria_1_29" securityDescriptor="O:WDG:WDD:(A;;CC;;;S-1-5-21-3048853270-2157241324-869001692-3245)(A;;CC;;;S-1-5-21-3048853270-2157241324-869001692-1007)"/>
    <protectedRange sqref="O92:P92 R92:R94 O94:P94 AH92:XFD94 AF92:AF94 T92:U94 W92:X94 Z92 AA92:AA93 C92:L94 Z94:AA94 AC92:AD94 N92:N94" name="maria_35" securityDescriptor="O:WDG:WDD:(A;;CC;;;S-1-5-21-3048853270-2157241324-869001692-3245)(A;;CC;;;S-1-5-21-3048853270-2157241324-869001692-1007)"/>
    <protectedRange sqref="Q92:Q94" name="maria_1_30" securityDescriptor="O:WDG:WDD:(A;;CC;;;S-1-5-21-3048853270-2157241324-869001692-3245)(A;;CC;;;S-1-5-21-3048853270-2157241324-869001692-1007)"/>
    <protectedRange sqref="Z93" name="maria_1_1_27" securityDescriptor="O:WDG:WDD:(A;;CC;;;S-1-5-21-3048853270-2157241324-869001692-3245)(A;;CC;;;S-1-5-21-3048853270-2157241324-869001692-1007)"/>
    <protectedRange sqref="AH95:XFD102 AF95:AF102 T95:U102 W95:X102 Z95:AA102 AC95:AD102 C95:L102 N95:P102" name="maria_36" securityDescriptor="O:WDG:WDD:(A;;CC;;;S-1-5-21-3048853270-2157241324-869001692-3245)(A;;CC;;;S-1-5-21-3048853270-2157241324-869001692-1007)"/>
    <protectedRange sqref="Q95:R102" name="maria_1_31" securityDescriptor="O:WDG:WDD:(A;;CC;;;S-1-5-21-3048853270-2157241324-869001692-3245)(A;;CC;;;S-1-5-21-3048853270-2157241324-869001692-1007)"/>
    <protectedRange sqref="AI103:XFD103 AH104:XFD104 AF103:AF104 T103:U104 W103:X104 Z104 AA103:AA104 C103:L104 AC103:AD104 N103:P104 AI115:AK115 AF115 T115:U115 W115:X115 AA115 C115:L115 AC115:AD115 AM115:XFD115 E114 E116 N115:P116 AI116 E127" name="maria_37" securityDescriptor="O:WDG:WDD:(A;;CC;;;S-1-5-21-3048853270-2157241324-869001692-3245)(A;;CC;;;S-1-5-21-3048853270-2157241324-869001692-1007)"/>
    <protectedRange sqref="Q103:R104 Q115:R116" name="maria_1_32" securityDescriptor="O:WDG:WDD:(A;;CC;;;S-1-5-21-3048853270-2157241324-869001692-3245)(A;;CC;;;S-1-5-21-3048853270-2157241324-869001692-1007)"/>
    <protectedRange sqref="AH103 Z103 Z115 AH115:AH116" name="maria_1_1_29" securityDescriptor="O:WDG:WDD:(A;;CC;;;S-1-5-21-3048853270-2157241324-869001692-3245)(A;;CC;;;S-1-5-21-3048853270-2157241324-869001692-1007)"/>
    <protectedRange sqref="AH105:XFD106 AF105:AF106 T105:U106 W105:X106 Z106:AA106 AC105:AD106 C105:L106 N105:P106" name="maria_38" securityDescriptor="O:WDG:WDD:(A;;CC;;;S-1-5-21-3048853270-2157241324-869001692-3245)(A;;CC;;;S-1-5-21-3048853270-2157241324-869001692-1007)"/>
    <protectedRange sqref="Q105:R106" name="maria_1_33" securityDescriptor="O:WDG:WDD:(A;;CC;;;S-1-5-21-3048853270-2157241324-869001692-3245)(A;;CC;;;S-1-5-21-3048853270-2157241324-869001692-1007)"/>
    <protectedRange sqref="AI107:XFD108 H109:I109 G107:I108 AH109:XFD109 AF107:AF109 C107:F109 T107:U109 W107:X109 Z107:AA109 J107:L109 AC107:AD109 N114:P114 N107:P109" name="maria_39" securityDescriptor="O:WDG:WDD:(A;;CC;;;S-1-5-21-3048853270-2157241324-869001692-3245)(A;;CC;;;S-1-5-21-3048853270-2157241324-869001692-1007)"/>
    <protectedRange sqref="Q107:R109 R114" name="maria_1_34" securityDescriptor="O:WDG:WDD:(A;;CC;;;S-1-5-21-3048853270-2157241324-869001692-3245)(A;;CC;;;S-1-5-21-3048853270-2157241324-869001692-1007)"/>
    <protectedRange sqref="AH107:AH108" name="maria_1_1_31" securityDescriptor="O:WDG:WDD:(A;;CC;;;S-1-5-21-3048853270-2157241324-869001692-3245)(A;;CC;;;S-1-5-21-3048853270-2157241324-869001692-1007)"/>
    <protectedRange sqref="AH110:XFD111 AF110:AF111 T110:U111 W110:X111 C110:L111 AC110:AD111 Z110:AA112 E112:F113 AH112:AK113 N110:P113 AH117:AK117 N117:P117 E117:F118" name="maria_40" securityDescriptor="O:WDG:WDD:(A;;CC;;;S-1-5-21-3048853270-2157241324-869001692-3245)(A;;CC;;;S-1-5-21-3048853270-2157241324-869001692-1007)"/>
    <protectedRange sqref="Q110:R113 Q117:R117 R118:R120" name="maria_1_35" securityDescriptor="O:WDG:WDD:(A;;CC;;;S-1-5-21-3048853270-2157241324-869001692-3245)(A;;CC;;;S-1-5-21-3048853270-2157241324-869001692-1007)"/>
    <protectedRange sqref="AF29 T29:U29 W29:X29 Z29:AA29 C29:N29 AC29:AD29 AI29:XFD29" name="maria_42" securityDescriptor="O:WDG:WDD:(A;;CC;;;S-1-5-21-3048853270-2157241324-869001692-3245)(A;;CC;;;S-1-5-21-3048853270-2157241324-869001692-1007)"/>
    <protectedRange sqref="Q29:R29" name="maria_1_37" securityDescriptor="O:WDG:WDD:(A;;CC;;;S-1-5-21-3048853270-2157241324-869001692-3245)(A;;CC;;;S-1-5-21-3048853270-2157241324-869001692-1007)"/>
    <protectedRange sqref="AH29" name="maria_1_1_34" securityDescriptor="O:WDG:WDD:(A;;CC;;;S-1-5-21-3048853270-2157241324-869001692-3245)(A;;CC;;;S-1-5-21-3048853270-2157241324-869001692-1007)"/>
  </protectedRanges>
  <sortState ref="A6:AK26">
    <sortCondition descending="1" ref="E7:E16"/>
    <sortCondition ref="C7:C16"/>
  </sortState>
  <customSheetViews>
    <customSheetView guid="{7C1B4D6D-D666-48DD-AB17-E00791B6F0B6}" scale="55" showPageBreaks="1" fitToPage="1" printArea="1" showAutoFilter="1" topLeftCell="L1">
      <pane ySplit="6" topLeftCell="A307" activePane="bottomLeft" state="frozen"/>
      <selection pane="bottomLeft" activeCell="N309" sqref="N309:R309"/>
      <pageMargins left="0.70866141732283472" right="0.70866141732283472" top="0.74803149606299213" bottom="0.74803149606299213" header="0.31496062992125984" footer="0.31496062992125984"/>
      <pageSetup paperSize="8" scale="21" fitToHeight="0" orientation="landscape" r:id="rId1"/>
      <headerFooter>
        <oddHeader>&amp;CLISTA PROIECTELOR CONTRACTATE - PROGRAMUL OPERATIONAl CAPACITATE ADMINISTRATIVĂ</oddHeader>
        <oddFooter>Page &amp;P of &amp;N</oddFooter>
      </headerFooter>
      <autoFilter ref="A6:DG321"/>
    </customSheetView>
    <customSheetView guid="{A5B1481C-EF26-486A-984F-85CDDC2FD94F}" scale="90" showPageBreaks="1" fitToPage="1" printArea="1" showAutoFilter="1">
      <pane xSplit="7" ySplit="4" topLeftCell="AH308" activePane="bottomRight" state="frozen"/>
      <selection pane="bottomRight" activeCell="AL308" sqref="AL308"/>
      <pageMargins left="0.70866141732283472" right="0.70866141732283472" top="0.74803149606299213" bottom="0.74803149606299213" header="0.31496062992125984" footer="0.31496062992125984"/>
      <pageSetup paperSize="8" scale="21" fitToHeight="0" orientation="landscape" horizontalDpi="4294967294" verticalDpi="4294967294" r:id="rId2"/>
      <headerFooter>
        <oddHeader>&amp;CLISTA PROIECTELOR CONTRACTATE - PROGRAMUL OPERATIONAl CAPACITATE ADMINISTRATIVĂ</oddHeader>
        <oddFooter>Page &amp;P of &amp;N</oddFooter>
      </headerFooter>
      <autoFilter ref="A6:AL328"/>
    </customSheetView>
    <customSheetView guid="{53ED3D47-B2C0-43A1-9A1E-F030D529F74C}" scale="70" showPageBreaks="1" fitToPage="1" printArea="1" showAutoFilter="1" topLeftCell="A306">
      <selection activeCell="T306" sqref="T306"/>
      <pageMargins left="0.70866141732283472" right="0.70866141732283472" top="0.74803149606299213" bottom="0.74803149606299213" header="0.31496062992125984" footer="0.31496062992125984"/>
      <pageSetup paperSize="8" scale="10" fitToHeight="0" orientation="landscape" horizontalDpi="4294967294" verticalDpi="4294967294" r:id="rId3"/>
      <headerFooter>
        <oddHeader>&amp;CLISTA PROIECTELOR CONTRACTATE - PROGRAMUL OPERATIONAl CAPACITATE ADMINISTRATIVĂ</oddHeader>
        <oddFooter>Page &amp;P of &amp;N</oddFooter>
      </headerFooter>
      <autoFilter ref="A6:AL327"/>
    </customSheetView>
    <customSheetView guid="{65C35D6D-934F-4431-BA92-90255FC17BA4}" scale="70" showPageBreaks="1" fitToPage="1" printArea="1" showAutoFilter="1">
      <pane xSplit="7" ySplit="4" topLeftCell="W304" activePane="bottomRight" state="frozen"/>
      <selection pane="bottomRight" activeCell="AC305" sqref="AC305:AD305"/>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6:AL327"/>
    </customSheetView>
    <customSheetView guid="{EA64E7D7-BA48-4965-B650-778AE412FE0C}" scale="90" showPageBreaks="1" fitToPage="1" printArea="1">
      <pane xSplit="1" ySplit="7" topLeftCell="B303" activePane="bottomRight" state="frozen"/>
      <selection pane="bottomRight" activeCell="H303" sqref="H303"/>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6:AL323"/>
    </customSheetView>
    <customSheetView guid="{A87F3E0E-3A8E-4B82-8170-33752259B7DB}" scale="70" showPageBreaks="1" fitToPage="1" printArea="1" showAutoFilter="1">
      <pane xSplit="7" ySplit="4" topLeftCell="AA5" activePane="bottomRight" state="frozen"/>
      <selection pane="bottomRight" activeCell="AJ322" sqref="AJ322:AK322"/>
      <pageMargins left="0.70866141732283472" right="0.70866141732283472" top="0.74803149606299213" bottom="0.74803149606299213" header="0.31496062992125984" footer="0.31496062992125984"/>
      <pageSetup paperSize="8" scale="22" fitToHeight="0" orientation="landscape" horizontalDpi="4294967294" verticalDpi="4294967294" r:id="rId7"/>
      <headerFooter>
        <oddHeader>&amp;CLISTA PROIECTELOR CONTRACTATE - PROGRAMUL OPERATIONAl CAPACITATE ADMINISTRATIVĂ</oddHeader>
        <oddFooter>Page &amp;P of &amp;N</oddFooter>
      </headerFooter>
      <autoFilter ref="A6:AL321"/>
    </customSheetView>
    <customSheetView guid="{901F9774-8BE7-424D-87C2-1026F3FA2E93}" scale="70" showPageBreaks="1" fitToPage="1" printArea="1" filter="1" showAutoFilter="1" topLeftCell="AA1">
      <selection activeCell="AN224" sqref="AN224"/>
      <pageMargins left="0.70866141732283472" right="0.70866141732283472" top="0.74803149606299213" bottom="0.74803149606299213" header="0.31496062992125984" footer="0.31496062992125984"/>
      <pageSetup paperSize="8" scale="22" fitToHeight="0" orientation="landscape" horizontalDpi="4294967294" verticalDpi="4294967294" r:id="rId8"/>
      <headerFooter>
        <oddHeader>&amp;CLISTA PROIECTELOR CONTRACTATE - PROGRAMUL OPERATIONAl CAPACITATE ADMINISTRATIVĂ</oddHeader>
        <oddFooter>Page &amp;P of &amp;N</oddFooter>
      </headerFooter>
      <autoFilter ref="C1:C327">
        <filterColumn colId="0">
          <filters>
            <filter val="16"/>
            <filter val="2"/>
            <filter val="3"/>
            <filter val="6"/>
          </filters>
        </filterColumn>
      </autoFilter>
    </customSheetView>
    <customSheetView guid="{5AAA4DFE-88B1-4674-95ED-5FCD7A50BC22}" scale="70" showPageBreaks="1" fitToPage="1" printArea="1" showAutoFilter="1">
      <pane ySplit="5" topLeftCell="A6" activePane="bottomLeft" state="frozen"/>
      <selection pane="bottomLeft" activeCell="G311" sqref="G311"/>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6:AL321"/>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0"/>
      <headerFooter>
        <oddHeader>&amp;CLISTA PROIECTELOR CONTRACTATE - PROGRAMUL OPERATIONAl CAPACITATE ADMINISTRATIVĂ</oddHeader>
        <oddFooter>Page &amp;P of &amp;N</oddFooter>
      </headerFooter>
      <autoFilter ref="A6:DF30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1"/>
      <headerFooter>
        <oddHeader>&amp;CLISTA PROIECTELOR CONTRACTATE - PROGRAMUL OPERATIONAl CAPACITATE ADMINISTRATIVĂ</oddHeader>
        <oddFooter>Page &amp;P of &amp;N</oddFooter>
      </headerFooter>
      <autoFilter ref="A4:AH68"/>
    </customSheetView>
    <customSheetView guid="{FE50EAC0-52A5-4C33-B973-65E93D03D3EA}" scale="69" showPageBreaks="1" fitToPage="1" printArea="1" filter="1" showAutoFilter="1">
      <pane xSplit="2" ySplit="228" topLeftCell="X230" activePane="bottomRight" state="frozen"/>
      <selection pane="bottomRight" activeCell="AI230" sqref="AI230"/>
      <pageMargins left="0.70866141732283472" right="0.70866141732283472" top="0.74803149606299213" bottom="0.74803149606299213" header="0.31496062992125984" footer="0.31496062992125984"/>
      <pageSetup paperSize="8" scale="21" fitToHeight="0" orientation="landscape" horizontalDpi="4294967294" verticalDpi="4294967294" r:id="rId12"/>
      <headerFooter>
        <oddHeader>&amp;CLISTA PROIECTELOR CONTRACTATE - PROGRAMUL OPERATIONAl CAPACITATE ADMINISTRATIVĂ</oddHeader>
        <oddFooter>Page &amp;P of &amp;N</oddFooter>
      </headerFooter>
      <autoFilter ref="A6:AL322">
        <filterColumn colId="2">
          <filters>
            <filter val="8"/>
          </filters>
        </filterColumn>
      </autoFilter>
    </customSheetView>
    <customSheetView guid="{EF10298D-3F59-43F1-9A86-8C1CCA3B5D93}" scale="70" showPageBreaks="1" fitToPage="1" printArea="1" filter="1" showAutoFilter="1" topLeftCell="A242">
      <selection activeCell="AD46" sqref="AD46"/>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6:AL322">
        <filterColumn colId="3">
          <filters>
            <filter val="MN"/>
          </filters>
        </filterColumn>
      </autoFilter>
    </customSheetView>
    <customSheetView guid="{3AFE79CE-CE75-447D-8C73-1AE63A224CBA}" scale="80" showPageBreaks="1" fitToPage="1" printArea="1" showAutoFilter="1" topLeftCell="W1">
      <pane ySplit="3" topLeftCell="A303" activePane="bottomLeft" state="frozen"/>
      <selection pane="bottomLeft" activeCell="AG304" sqref="AG304"/>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27"/>
    </customSheetView>
    <customSheetView guid="{C408A2F1-296F-4EAD-B15B-336D73846FDD}" scale="69" showPageBreaks="1" fitToPage="1" printArea="1" showAutoFilter="1">
      <selection activeCell="A8" sqref="A8"/>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6:AL327"/>
    </customSheetView>
    <customSheetView guid="{9980B309-0131-4577-BF29-212714399FDF}" scale="70" showPageBreaks="1" fitToPage="1" printArea="1" showAutoFilter="1">
      <pane xSplit="7" ySplit="4" topLeftCell="M25" activePane="bottomRight" state="frozen"/>
      <selection pane="bottomRight" activeCell="M31" sqref="M31"/>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28"/>
    </customSheetView>
    <customSheetView guid="{107CF550-CA10-4664-8BEF-E9F604AC22BE}" scale="55" fitToPage="1" showAutoFilter="1" topLeftCell="K1">
      <pane ySplit="6" topLeftCell="A7" activePane="bottomLeft" state="frozen"/>
      <selection pane="bottomLeft" activeCell="Y311" sqref="Y311"/>
      <pageMargins left="0.70866141732283472" right="0.70866141732283472" top="0.74803149606299213" bottom="0.74803149606299213" header="0.31496062992125984" footer="0.31496062992125984"/>
      <pageSetup paperSize="8" scale="21" fitToHeight="0" orientation="landscape" r:id="rId17"/>
      <headerFooter>
        <oddHeader>&amp;CLISTA PROIECTELOR CONTRACTATE - PROGRAMUL OPERATIONAl CAPACITATE ADMINISTRATIVĂ</oddHeader>
        <oddFooter>Page &amp;P of &amp;N</oddFooter>
      </headerFooter>
      <autoFilter ref="A6:DG321"/>
    </customSheetView>
  </customSheetViews>
  <mergeCells count="57">
    <mergeCell ref="AL1:AL2"/>
    <mergeCell ref="AJ1:AK1"/>
    <mergeCell ref="AJ2:AJ3"/>
    <mergeCell ref="AK2:AK3"/>
    <mergeCell ref="AB2:AB3"/>
    <mergeCell ref="AG1:AG3"/>
    <mergeCell ref="AH1:AH3"/>
    <mergeCell ref="AI1:AI3"/>
    <mergeCell ref="AF2:AF3"/>
    <mergeCell ref="AE1:AE3"/>
    <mergeCell ref="Y2:Y3"/>
    <mergeCell ref="P1:P3"/>
    <mergeCell ref="Q1:Q3"/>
    <mergeCell ref="R1:R3"/>
    <mergeCell ref="S1:AB1"/>
    <mergeCell ref="S2:X2"/>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L4:L5"/>
    <mergeCell ref="M4:M5"/>
    <mergeCell ref="N4:N5"/>
    <mergeCell ref="O4:O5"/>
    <mergeCell ref="P4:P5"/>
    <mergeCell ref="G4:G5"/>
    <mergeCell ref="H4:H5"/>
    <mergeCell ref="I4:I5"/>
    <mergeCell ref="J4:J5"/>
    <mergeCell ref="K4:K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ageMargins left="0.70866141732283472" right="0.70866141732283472" top="0.74803149606299213" bottom="0.74803149606299213" header="0.31496062992125984" footer="0.31496062992125984"/>
  <pageSetup paperSize="8" scale="21" fitToHeight="0" orientation="landscape" r:id="rId18"/>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corina.chibzuloiu</cp:lastModifiedBy>
  <cp:lastPrinted>2018-05-25T09:31:58Z</cp:lastPrinted>
  <dcterms:created xsi:type="dcterms:W3CDTF">2016-07-18T10:59:34Z</dcterms:created>
  <dcterms:modified xsi:type="dcterms:W3CDTF">2018-05-30T09:41:49Z</dcterms:modified>
</cp:coreProperties>
</file>