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2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80.xml" ContentType="application/vnd.openxmlformats-officedocument.spreadsheetml.revisionLog+xml"/>
  <Override PartName="/xl/revisions/revisionLog184.xml" ContentType="application/vnd.openxmlformats-officedocument.spreadsheetml.revisionLog+xml"/>
  <Override PartName="/xl/revisions/revisionLog159.xml" ContentType="application/vnd.openxmlformats-officedocument.spreadsheetml.revisionLog+xml"/>
  <Override PartName="/xl/revisions/revisionLog134.xml" ContentType="application/vnd.openxmlformats-officedocument.spreadsheetml.revisionLog+xml"/>
  <Override PartName="/xl/revisions/revisionLog194.xml" ContentType="application/vnd.openxmlformats-officedocument.spreadsheetml.revisionLog+xml"/>
  <Override PartName="/xl/revisions/revisionLog215.xml" ContentType="application/vnd.openxmlformats-officedocument.spreadsheetml.revisionLog+xml"/>
  <Override PartName="/xl/revisions/revisionLog170.xml" ContentType="application/vnd.openxmlformats-officedocument.spreadsheetml.revisionLog+xml"/>
  <Override PartName="/xl/revisions/revisionLog19.xml" ContentType="application/vnd.openxmlformats-officedocument.spreadsheetml.revisionLog+xml"/>
  <Override PartName="/xl/revisions/revisionLog33.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96.xml" ContentType="application/vnd.openxmlformats-officedocument.spreadsheetml.revisionLog+xml"/>
  <Override PartName="/xl/revisions/revisionLog117.xml" ContentType="application/vnd.openxmlformats-officedocument.spreadsheetml.revisionLog+xml"/>
  <Override PartName="/xl/revisions/revisionLog124.xml" ContentType="application/vnd.openxmlformats-officedocument.spreadsheetml.revisionLog+xml"/>
  <Override PartName="/xl/revisions/revisionLog145.xml" ContentType="application/vnd.openxmlformats-officedocument.spreadsheetml.revisionLog+xml"/>
  <Override PartName="/xl/revisions/revisionLog205.xml" ContentType="application/vnd.openxmlformats-officedocument.spreadsheetml.revisionLog+xml"/>
  <Override PartName="/xl/revisions/revisionLog160.xml" ContentType="application/vnd.openxmlformats-officedocument.spreadsheetml.revisionLog+xml"/>
  <Override PartName="/xl/revisions/revisionLog9.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107.xml" ContentType="application/vnd.openxmlformats-officedocument.spreadsheetml.revisionLog+xml"/>
  <Override PartName="/xl/revisions/revisionLog185.xml" ContentType="application/vnd.openxmlformats-officedocument.spreadsheetml.revisionLog+xml"/>
  <Override PartName="/xl/revisions/revisionLog118.xml" ContentType="application/vnd.openxmlformats-officedocument.spreadsheetml.revisionLog+xml"/>
  <Override PartName="/xl/revisions/revisionLog135.xml" ContentType="application/vnd.openxmlformats-officedocument.spreadsheetml.revisionLog+xml"/>
  <Override PartName="/xl/revisions/revisionLog195.xml" ContentType="application/vnd.openxmlformats-officedocument.spreadsheetml.revisionLog+xml"/>
  <Override PartName="/xl/revisions/revisionLog216.xml" ContentType="application/vnd.openxmlformats-officedocument.spreadsheetml.revisionLog+xml"/>
  <Override PartName="/xl/revisions/revisionLog34.xml" ContentType="application/vnd.openxmlformats-officedocument.spreadsheetml.revisionLog+xml"/>
  <Override PartName="/xl/revisions/revisionLog55.xml" ContentType="application/vnd.openxmlformats-officedocument.spreadsheetml.revisionLog+xml"/>
  <Override PartName="/xl/revisions/revisionLog171.xml" ContentType="application/vnd.openxmlformats-officedocument.spreadsheetml.revisionLog+xml"/>
  <Override PartName="/xl/revisions/revisionLog20.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8.xml" ContentType="application/vnd.openxmlformats-officedocument.spreadsheetml.revisionLog+xml"/>
  <Override PartName="/xl/revisions/revisionLog125.xml" ContentType="application/vnd.openxmlformats-officedocument.spreadsheetml.revisionLog+xml"/>
  <Override PartName="/xl/revisions/revisionLog146.xml" ContentType="application/vnd.openxmlformats-officedocument.spreadsheetml.revisionLog+xml"/>
  <Override PartName="/xl/revisions/revisionLog206.xml" ContentType="application/vnd.openxmlformats-officedocument.spreadsheetml.revisionLog+xml"/>
  <Override PartName="/xl/revisions/revisionLog10.xml" ContentType="application/vnd.openxmlformats-officedocument.spreadsheetml.revisionLog+xml"/>
  <Override PartName="/xl/revisions/revisionLog45.xml" ContentType="application/vnd.openxmlformats-officedocument.spreadsheetml.revisionLog+xml"/>
  <Override PartName="/xl/revisions/revisionLog161.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98.xml" ContentType="application/vnd.openxmlformats-officedocument.spreadsheetml.revisionLog+xml"/>
  <Override PartName="/xl/revisions/revisionLog119.xml" ContentType="application/vnd.openxmlformats-officedocument.spreadsheetml.revisionLog+xml"/>
  <Override PartName="/xl/revisions/revisionLog120.xml" ContentType="application/vnd.openxmlformats-officedocument.spreadsheetml.revisionLog+xml"/>
  <Override PartName="/xl/revisions/revisionLog136.xml" ContentType="application/vnd.openxmlformats-officedocument.spreadsheetml.revisionLog+xml"/>
  <Override PartName="/xl/revisions/revisionLog196.xml" ContentType="application/vnd.openxmlformats-officedocument.spreadsheetml.revisionLog+xml"/>
  <Override PartName="/xl/revisions/revisionLog217.xml" ContentType="application/vnd.openxmlformats-officedocument.spreadsheetml.revisionLog+xml"/>
  <Override PartName="/xl/revisions/revisionLog172.xml" ContentType="application/vnd.openxmlformats-officedocument.spreadsheetml.revisionLog+xml"/>
  <Override PartName="/xl/revisions/revisionLog21.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88.xml" ContentType="application/vnd.openxmlformats-officedocument.spreadsheetml.revisionLog+xml"/>
  <Override PartName="/xl/revisions/revisionLog109.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207.xml" ContentType="application/vnd.openxmlformats-officedocument.spreadsheetml.revisionLog+xml"/>
  <Override PartName="/xl/revisions/revisionLog162.xml" ContentType="application/vnd.openxmlformats-officedocument.spreadsheetml.revisionLog+xml"/>
  <Override PartName="/xl/revisions/revisionLog46.xml" ContentType="application/vnd.openxmlformats-officedocument.spreadsheetml.revisionLog+xml"/>
  <Override PartName="/xl/revisions/revisionLog11.xml" ContentType="application/vnd.openxmlformats-officedocument.spreadsheetml.revisionLog+xml"/>
  <Override PartName="/xl/revisions/revisionLog67.xml" ContentType="application/vnd.openxmlformats-officedocument.spreadsheetml.revisionLog+xml"/>
  <Override PartName="/xl/revisions/revisionLog78.xml" ContentType="application/vnd.openxmlformats-officedocument.spreadsheetml.revisionLog+xml"/>
  <Override PartName="/xl/revisions/revisionLog99.xml" ContentType="application/vnd.openxmlformats-officedocument.spreadsheetml.revisionLog+xml"/>
  <Override PartName="/xl/revisions/revisionLog173.xml" ContentType="application/vnd.openxmlformats-officedocument.spreadsheetml.revisionLog+xml"/>
  <Override PartName="/xl/revisions/revisionLog121.xml" ContentType="application/vnd.openxmlformats-officedocument.spreadsheetml.revisionLog+xml"/>
  <Override PartName="/xl/revisions/revisionLog137.xml" ContentType="application/vnd.openxmlformats-officedocument.spreadsheetml.revisionLog+xml"/>
  <Override PartName="/xl/revisions/revisionLog197.xml" ContentType="application/vnd.openxmlformats-officedocument.spreadsheetml.revisionLog+xml"/>
  <Override PartName="/xl/revisions/revisionLog218.xml" ContentType="application/vnd.openxmlformats-officedocument.spreadsheetml.revisionLog+xml"/>
  <Override PartName="/xl/revisions/revisionLog36.xml" ContentType="application/vnd.openxmlformats-officedocument.spreadsheetml.revisionLog+xml"/>
  <Override PartName="/xl/revisions/revisionLog152.xml" ContentType="application/vnd.openxmlformats-officedocument.spreadsheetml.revisionLog+xml"/>
  <Override PartName="/xl/revisions/revisionLog1.xml" ContentType="application/vnd.openxmlformats-officedocument.spreadsheetml.revisionLog+xml"/>
  <Override PartName="/xl/revisions/revisionLog22.xml" ContentType="application/vnd.openxmlformats-officedocument.spreadsheetml.revisionLog+xml"/>
  <Override PartName="/xl/revisions/revisionLog5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68.xml" ContentType="application/vnd.openxmlformats-officedocument.spreadsheetml.revisionLog+xml"/>
  <Override PartName="/xl/revisions/revisionLog110.xml" ContentType="application/vnd.openxmlformats-officedocument.spreadsheetml.revisionLog+xml"/>
  <Override PartName="/xl/revisions/revisionLog189.xml" ContentType="application/vnd.openxmlformats-officedocument.spreadsheetml.revisionLog+xml"/>
  <Override PartName="/xl/revisions/revisionLog127.xml" ContentType="application/vnd.openxmlformats-officedocument.spreadsheetml.revisionLog+xml"/>
  <Override PartName="/xl/revisions/revisionLog143.xml" ContentType="application/vnd.openxmlformats-officedocument.spreadsheetml.revisionLog+xml"/>
  <Override PartName="/xl/revisions/revisionLog148.xml" ContentType="application/vnd.openxmlformats-officedocument.spreadsheetml.revisionLog+xml"/>
  <Override PartName="/xl/revisions/revisionLog203.xml" ContentType="application/vnd.openxmlformats-officedocument.spreadsheetml.revisionLog+xml"/>
  <Override PartName="/xl/revisions/revisionLog208.xml" ContentType="application/vnd.openxmlformats-officedocument.spreadsheetml.revisionLog+xml"/>
  <Override PartName="/xl/revisions/revisionLog12.xml" ContentType="application/vnd.openxmlformats-officedocument.spreadsheetml.revisionLog+xml"/>
  <Override PartName="/xl/revisions/revisionLog163.xml" ContentType="application/vnd.openxmlformats-officedocument.spreadsheetml.revisionLog+xml"/>
  <Override PartName="/xl/revisions/revisionLog47.xml" ContentType="application/vnd.openxmlformats-officedocument.spreadsheetml.revisionLog+xml"/>
  <Override PartName="/xl/revisions/revisionLog17.xml" ContentType="application/vnd.openxmlformats-officedocument.spreadsheetml.revisionLog+xml"/>
  <Override PartName="/xl/revisions/revisionLog219.xml" ContentType="application/vnd.openxmlformats-officedocument.spreadsheetml.revisionLog+xml"/>
  <Override PartName="/xl/revisions/revisionLog42.xml" ContentType="application/vnd.openxmlformats-officedocument.spreadsheetml.revisionLog+xml"/>
  <Override PartName="/xl/revisions/revisionLog58.xml" ContentType="application/vnd.openxmlformats-officedocument.spreadsheetml.revisionLog+xml"/>
  <Override PartName="/xl/revisions/revisionLog63.xml" ContentType="application/vnd.openxmlformats-officedocument.spreadsheetml.revisionLog+xml"/>
  <Override PartName="/xl/revisions/revisionLog79.xml" ContentType="application/vnd.openxmlformats-officedocument.spreadsheetml.revisionLog+xml"/>
  <Override PartName="/xl/revisions/revisionLog84.xml" ContentType="application/vnd.openxmlformats-officedocument.spreadsheetml.revisionLog+xml"/>
  <Override PartName="/xl/revisions/revisionLog105.xml" ContentType="application/vnd.openxmlformats-officedocument.spreadsheetml.revisionLog+xml"/>
  <Override PartName="/xl/revisions/revisionLog179.xml" ContentType="application/vnd.openxmlformats-officedocument.spreadsheetml.revisionLog+xml"/>
  <Override PartName="/xl/revisions/revisionLog158.xml" ContentType="application/vnd.openxmlformats-officedocument.spreadsheetml.revisionLog+xml"/>
  <Override PartName="/xl/revisions/revisionLog122.xml" ContentType="application/vnd.openxmlformats-officedocument.spreadsheetml.revisionLog+xml"/>
  <Override PartName="/xl/revisions/revisionLog100.xml" ContentType="application/vnd.openxmlformats-officedocument.spreadsheetml.revisionLog+xml"/>
  <Override PartName="/xl/revisions/revisionLog174.xml" ContentType="application/vnd.openxmlformats-officedocument.spreadsheetml.revisionLog+xml"/>
  <Override PartName="/xl/revisions/revisionLog183.xml" ContentType="application/vnd.openxmlformats-officedocument.spreadsheetml.revisionLog+xml"/>
  <Override PartName="/xl/revisions/revisionLog133.xml" ContentType="application/vnd.openxmlformats-officedocument.spreadsheetml.revisionLog+xml"/>
  <Override PartName="/xl/revisions/revisionLog138.xml" ContentType="application/vnd.openxmlformats-officedocument.spreadsheetml.revisionLog+xml"/>
  <Override PartName="/xl/revisions/revisionLog193.xml" ContentType="application/vnd.openxmlformats-officedocument.spreadsheetml.revisionLog+xml"/>
  <Override PartName="/xl/revisions/revisionLog198.xml" ContentType="application/vnd.openxmlformats-officedocument.spreadsheetml.revisionLog+xml"/>
  <Override PartName="/xl/revisions/revisionLog23.xml" ContentType="application/vnd.openxmlformats-officedocument.spreadsheetml.revisionLog+xml"/>
  <Override PartName="/xl/revisions/revisionLog2.xml" ContentType="application/vnd.openxmlformats-officedocument.spreadsheetml.revisionLog+xml"/>
  <Override PartName="/xl/revisions/revisionLog153.xml" ContentType="application/vnd.openxmlformats-officedocument.spreadsheetml.revisionLog+xml"/>
  <Override PartName="/xl/revisions/revisionLog7.xml" ContentType="application/vnd.openxmlformats-officedocument.spreadsheetml.revisionLog+xml"/>
  <Override PartName="/xl/revisions/revisionLog37.xml" ContentType="application/vnd.openxmlformats-officedocument.spreadsheetml.revisionLog+xml"/>
  <Override PartName="/xl/revisions/revisionLog209.xml" ContentType="application/vnd.openxmlformats-officedocument.spreadsheetml.revisionLog+xml"/>
  <Override PartName="/xl/revisions/revisionLog214.xml" ContentType="application/vnd.openxmlformats-officedocument.spreadsheetml.revisionLog+xml"/>
  <Override PartName="/xl/revisions/revisionLog18.xml" ContentType="application/vnd.openxmlformats-officedocument.spreadsheetml.revisionLog+xml"/>
  <Override PartName="/xl/revisions/revisionLog32.xml" ContentType="application/vnd.openxmlformats-officedocument.spreadsheetml.revisionLog+xml"/>
  <Override PartName="/xl/revisions/revisionLog48.xml" ContentType="application/vnd.openxmlformats-officedocument.spreadsheetml.revisionLog+xml"/>
  <Override PartName="/xl/revisions/revisionLog53.xml" ContentType="application/vnd.openxmlformats-officedocument.spreadsheetml.revisionLog+xml"/>
  <Override PartName="/xl/revisions/revisionLog69.xml" ContentType="application/vnd.openxmlformats-officedocument.spreadsheetml.revisionLog+xml"/>
  <Override PartName="/xl/revisions/revisionLog74.xml" ContentType="application/vnd.openxmlformats-officedocument.spreadsheetml.revisionLog+xml"/>
  <Override PartName="/xl/revisions/revisionLog95.xml" ContentType="application/vnd.openxmlformats-officedocument.spreadsheetml.revisionLog+xml"/>
  <Override PartName="/xl/revisions/revisionLog116.xml" ContentType="application/vnd.openxmlformats-officedocument.spreadsheetml.revisionLog+xml"/>
  <Override PartName="/xl/revisions/revisionLog190.xml" ContentType="application/vnd.openxmlformats-officedocument.spreadsheetml.revisionLog+xml"/>
  <Override PartName="/xl/revisions/revisionLog90.xml" ContentType="application/vnd.openxmlformats-officedocument.spreadsheetml.revisionLog+xml"/>
  <Override PartName="/xl/revisions/revisionLog111.xml" ContentType="application/vnd.openxmlformats-officedocument.spreadsheetml.revisionLog+xml"/>
  <Override PartName="/xl/revisions/revisionLog128.xml" ContentType="application/vnd.openxmlformats-officedocument.spreadsheetml.revisionLog+xml"/>
  <Override PartName="/xl/revisions/revisionLog149.xml" ContentType="application/vnd.openxmlformats-officedocument.spreadsheetml.revisionLog+xml"/>
  <Override PartName="/xl/revisions/revisionLog13.xml" ContentType="application/vnd.openxmlformats-officedocument.spreadsheetml.revisionLog+xml"/>
  <Override PartName="/xl/revisions/revisionLog164.xml" ContentType="application/vnd.openxmlformats-officedocument.spreadsheetml.revisionLog+xml"/>
  <Override PartName="/xl/revisions/revisionLog169.xml" ContentType="application/vnd.openxmlformats-officedocument.spreadsheetml.revisionLog+xml"/>
  <Override PartName="/xl/revisions/revisionLog144.xml" ContentType="application/vnd.openxmlformats-officedocument.spreadsheetml.revisionLog+xml"/>
  <Override PartName="/xl/revisions/revisionLog199.xml" ContentType="application/vnd.openxmlformats-officedocument.spreadsheetml.revisionLog+xml"/>
  <Override PartName="/xl/revisions/revisionLog204.xml" ContentType="application/vnd.openxmlformats-officedocument.spreadsheetml.revisionLog+xml"/>
  <Override PartName="/xl/revisions/revisionLog8.xml" ContentType="application/vnd.openxmlformats-officedocument.spreadsheetml.revisionLog+xml"/>
  <Override PartName="/xl/revisions/revisionLog38.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85.xml" ContentType="application/vnd.openxmlformats-officedocument.spreadsheetml.revisionLog+xml"/>
  <Override PartName="/xl/revisions/revisionLog106.xml" ContentType="application/vnd.openxmlformats-officedocument.spreadsheetml.revisionLog+xml"/>
  <Override PartName="/xl/revisions/revisionLog59.xml" ContentType="application/vnd.openxmlformats-officedocument.spreadsheetml.revisionLog+xml"/>
  <Override PartName="/xl/revisions/revisionLog80.xml" ContentType="application/vnd.openxmlformats-officedocument.spreadsheetml.revisionLog+xml"/>
  <Override PartName="/xl/revisions/revisionLog101.xml" ContentType="application/vnd.openxmlformats-officedocument.spreadsheetml.revisionLog+xml"/>
  <Override PartName="/xl/revisions/revisionLog175.xml" ContentType="application/vnd.openxmlformats-officedocument.spreadsheetml.revisionLog+xml"/>
  <Override PartName="/xl/revisions/revisionLog123.xml" ContentType="application/vnd.openxmlformats-officedocument.spreadsheetml.revisionLog+xml"/>
  <Override PartName="/xl/revisions/revisionLog139.xml" ContentType="application/vnd.openxmlformats-officedocument.spreadsheetml.revisionLog+xml"/>
  <Override PartName="/xl/revisions/revisionLog3.xml" ContentType="application/vnd.openxmlformats-officedocument.spreadsheetml.revisionLog+xml"/>
  <Override PartName="/xl/revisions/revisionLog154.xml" ContentType="application/vnd.openxmlformats-officedocument.spreadsheetml.revisionLog+xml"/>
  <Override PartName="/xl/revisions/revisionLog150.xml" ContentType="application/vnd.openxmlformats-officedocument.spreadsheetml.revisionLog+xml"/>
  <Override PartName="/xl/revisions/revisionLog210.xml" ContentType="application/vnd.openxmlformats-officedocument.spreadsheetml.revisionLog+xml"/>
  <Override PartName="/xl/revisions/revisionLog24.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70.xml" ContentType="application/vnd.openxmlformats-officedocument.spreadsheetml.revisionLog+xml"/>
  <Override PartName="/xl/revisions/revisionLog91.xml" ContentType="application/vnd.openxmlformats-officedocument.spreadsheetml.revisionLog+xml"/>
  <Override PartName="/xl/revisions/revisionLog112.xml" ContentType="application/vnd.openxmlformats-officedocument.spreadsheetml.revisionLog+xml"/>
  <Override PartName="/xl/revisions/revisionLog129.xml" ContentType="application/vnd.openxmlformats-officedocument.spreadsheetml.revisionLog+xml"/>
  <Override PartName="/xl/revisions/revisionLog140.xml" ContentType="application/vnd.openxmlformats-officedocument.spreadsheetml.revisionLog+xml"/>
  <Override PartName="/xl/revisions/revisionLog14.xml" ContentType="application/vnd.openxmlformats-officedocument.spreadsheetml.revisionLog+xml"/>
  <Override PartName="/xl/revisions/revisionLog165.xml" ContentType="application/vnd.openxmlformats-officedocument.spreadsheetml.revisionLog+xml"/>
  <Override PartName="/xl/revisions/revisionLog200.xml" ContentType="application/vnd.openxmlformats-officedocument.spreadsheetml.revisionLog+xml"/>
  <Override PartName="/xl/revisions/revisionLog39.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02.xml" ContentType="application/vnd.openxmlformats-officedocument.spreadsheetml.revisionLog+xml"/>
  <Override PartName="/xl/revisions/revisionLog176.xml" ContentType="application/vnd.openxmlformats-officedocument.spreadsheetml.revisionLog+xml"/>
  <Override PartName="/xl/revisions/revisionLog186.xml" ContentType="application/vnd.openxmlformats-officedocument.spreadsheetml.revisionLog+xml"/>
  <Override PartName="/xl/revisions/revisionLog130.xml" ContentType="application/vnd.openxmlformats-officedocument.spreadsheetml.revisionLog+xml"/>
  <Override PartName="/xl/revisions/revisionLog155.xml" ContentType="application/vnd.openxmlformats-officedocument.spreadsheetml.revisionLog+xml"/>
  <Override PartName="/xl/revisions/revisionLog4.xml" ContentType="application/vnd.openxmlformats-officedocument.spreadsheetml.revisionLog+xml"/>
  <Override PartName="/xl/revisions/revisionLog25.xml" ContentType="application/vnd.openxmlformats-officedocument.spreadsheetml.revisionLog+xml"/>
  <Override PartName="/xl/revisions/revisionLog151.xml" ContentType="application/vnd.openxmlformats-officedocument.spreadsheetml.revisionLog+xml"/>
  <Override PartName="/xl/revisions/revisionLog211.xml" ContentType="application/vnd.openxmlformats-officedocument.spreadsheetml.revisionLog+xml"/>
  <Override PartName="/xl/revisions/revisionLog29.xml" ContentType="application/vnd.openxmlformats-officedocument.spreadsheetml.revisionLog+xml"/>
  <Override PartName="/xl/revisions/revisionLog50.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113.xml" ContentType="application/vnd.openxmlformats-officedocument.spreadsheetml.revisionLog+xml"/>
  <Override PartName="/xl/revisions/revisionLog187.xml" ContentType="application/vnd.openxmlformats-officedocument.spreadsheetml.revisionLog+xml"/>
  <Override PartName="/xl/revisions/revisionLog15.xml" ContentType="application/vnd.openxmlformats-officedocument.spreadsheetml.revisionLog+xml"/>
  <Override PartName="/xl/revisions/revisionLog166.xml" ContentType="application/vnd.openxmlformats-officedocument.spreadsheetml.revisionLog+xml"/>
  <Override PartName="/xl/revisions/revisionLog141.xml" ContentType="application/vnd.openxmlformats-officedocument.spreadsheetml.revisionLog+xml"/>
  <Override PartName="/xl/revisions/revisionLog201.xml" ContentType="application/vnd.openxmlformats-officedocument.spreadsheetml.revisionLog+xml"/>
  <Override PartName="/xl/revisions/revisionLog40.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03.xml" ContentType="application/vnd.openxmlformats-officedocument.spreadsheetml.revisionLog+xml"/>
  <Override PartName="/xl/revisions/revisionLog177.xml" ContentType="application/vnd.openxmlformats-officedocument.spreadsheetml.revisionLog+xml"/>
  <Override PartName="/xl/revisions/revisionLog181.xml" ContentType="application/vnd.openxmlformats-officedocument.spreadsheetml.revisionLog+xml"/>
  <Override PartName="/xl/revisions/revisionLog156.xml" ContentType="application/vnd.openxmlformats-officedocument.spreadsheetml.revisionLog+xml"/>
  <Override PartName="/xl/revisions/revisionLog5.xml" ContentType="application/vnd.openxmlformats-officedocument.spreadsheetml.revisionLog+xml"/>
  <Override PartName="/xl/revisions/revisionLog26.xml" ContentType="application/vnd.openxmlformats-officedocument.spreadsheetml.revisionLog+xml"/>
  <Override PartName="/xl/revisions/revisionLog131.xml" ContentType="application/vnd.openxmlformats-officedocument.spreadsheetml.revisionLog+xml"/>
  <Override PartName="/xl/revisions/revisionLog191.xml" ContentType="application/vnd.openxmlformats-officedocument.spreadsheetml.revisionLog+xml"/>
  <Override PartName="/xl/revisions/revisionLog212.xml" ContentType="application/vnd.openxmlformats-officedocument.spreadsheetml.revisionLog+xml"/>
  <Override PartName="/xl/revisions/revisionLog30.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114.xml" ContentType="application/vnd.openxmlformats-officedocument.spreadsheetml.revisionLog+xml"/>
  <Override PartName="/xl/revisions/revisionLog167.xml" ContentType="application/vnd.openxmlformats-officedocument.spreadsheetml.revisionLog+xml"/>
  <Override PartName="/xl/revisions/revisionLog16.xml" ContentType="application/vnd.openxmlformats-officedocument.spreadsheetml.revisionLog+xml"/>
  <Override PartName="/xl/revisions/revisionLog188.xml" ContentType="application/vnd.openxmlformats-officedocument.spreadsheetml.revisionLog+xml"/>
  <Override PartName="/xl/revisions/revisionLog142.xml" ContentType="application/vnd.openxmlformats-officedocument.spreadsheetml.revisionLog+xml"/>
  <Override PartName="/xl/revisions/revisionLog202.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104.xml" ContentType="application/vnd.openxmlformats-officedocument.spreadsheetml.revisionLog+xml"/>
  <Override PartName="/xl/revisions/revisionLog178.xml" ContentType="application/vnd.openxmlformats-officedocument.spreadsheetml.revisionLog+xml"/>
  <Override PartName="/xl/revisions/revisionLog157.xml" ContentType="application/vnd.openxmlformats-officedocument.spreadsheetml.revisionLog+xml"/>
  <Override PartName="/xl/revisions/revisionLog6.xml" ContentType="application/vnd.openxmlformats-officedocument.spreadsheetml.revisionLog+xml"/>
  <Override PartName="/xl/revisions/revisionLog182.xml" ContentType="application/vnd.openxmlformats-officedocument.spreadsheetml.revisionLog+xml"/>
  <Override PartName="/xl/revisions/revisionLog132.xml" ContentType="application/vnd.openxmlformats-officedocument.spreadsheetml.revisionLog+xml"/>
  <Override PartName="/xl/revisions/revisionLog192.xml" ContentType="application/vnd.openxmlformats-officedocument.spreadsheetml.revisionLog+xml"/>
  <Override PartName="/xl/revisions/revisionLog213.xml" ContentType="application/vnd.openxmlformats-officedocument.spreadsheetml.revisionLog+xml"/>
  <Override PartName="/xl/revisions/revisionLog31.xml" ContentType="application/vnd.openxmlformats-officedocument.spreadsheetml.revisionLog+xml"/>
  <Override PartName="/xl/revisions/revisionLog27.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94.xml" ContentType="application/vnd.openxmlformats-officedocument.spreadsheetml.revisionLog+xml"/>
  <Override PartName="/xl/revisions/revisionLog11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mc:AlternateContent xmlns:mc="http://schemas.openxmlformats.org/markup-compatibility/2006">
    <mc:Choice Requires="x15">
      <x15ac:absPath xmlns:x15ac="http://schemas.microsoft.com/office/spreadsheetml/2010/11/ac" url="C:\Users\mircea.pavel\Downloads\"/>
    </mc:Choice>
  </mc:AlternateContent>
  <workbookProtection workbookPassword="CA39" lockStructure="1"/>
  <bookViews>
    <workbookView xWindow="0" yWindow="0" windowWidth="28800" windowHeight="12210" tabRatio="154"/>
  </bookViews>
  <sheets>
    <sheet name="Sheet1" sheetId="1" r:id="rId1"/>
  </sheets>
  <definedNames>
    <definedName name="_xlnm._FilterDatabase" localSheetId="0" hidden="1">Sheet1!$A$6:$AK$53</definedName>
    <definedName name="_Hlk511228962">Sheet1!#REF!</definedName>
    <definedName name="_Hlk511229340">Sheet1!#REF!</definedName>
    <definedName name="_xlnm.Print_Area" localSheetId="0">Sheet1!$A$1:$AK$167</definedName>
    <definedName name="Z_0585DD1B_89D4_4278_953B_FA6D57DCCE82_.wvu.FilterData" localSheetId="0" hidden="1">Sheet1!$A$6:$AK$167</definedName>
    <definedName name="Z_15F03B40_FCDD_463A_AE42_63F6121ACBED_.wvu.FilterData" localSheetId="0" hidden="1">Sheet1!$C$1:$C$167</definedName>
    <definedName name="Z_17F4A6A1_469E_46FB_A3A0_041FC3712E3B_.wvu.FilterData" localSheetId="0" hidden="1">Sheet1!$A$6:$AK$167</definedName>
    <definedName name="Z_1DF1103A_F641_425A_9F87_44F4AC1700B8_.wvu.FilterData" localSheetId="0" hidden="1">Sheet1!$A$6:$AK$53</definedName>
    <definedName name="Z_1DF1103A_F641_425A_9F87_44F4AC1700B8_.wvu.PrintArea" localSheetId="0" hidden="1">Sheet1!$A$1:$AK$167</definedName>
    <definedName name="Z_250231BB_5F02_4B46_B1CA_B904A9B40BA2_.wvu.FilterData" localSheetId="0" hidden="1">Sheet1!$A$3:$AK$167</definedName>
    <definedName name="Z_2547C3D7_22F7_4CAF_8E48_C8F3425DB942_.wvu.FilterData" localSheetId="0" hidden="1">Sheet1!$A$6:$AK$167</definedName>
    <definedName name="Z_305BEEB9_C99E_4E52_A4AB_56EA1595A366_.wvu.FilterData" localSheetId="0" hidden="1">Sheet1!$A$6:$AK$167</definedName>
    <definedName name="Z_324E461A_DC75_4814_87BA_41F170D0ED0B_.wvu.FilterData" localSheetId="0" hidden="1">Sheet1!$A$6:$AK$167</definedName>
    <definedName name="Z_36624B2D_80F9_4F79_AC4A_B3547C36F23F_.wvu.Cols" localSheetId="0" hidden="1">Sheet1!$G:$R</definedName>
    <definedName name="Z_36624B2D_80F9_4F79_AC4A_B3547C36F23F_.wvu.FilterData" localSheetId="0" hidden="1">Sheet1!$A$6:$AK$167</definedName>
    <definedName name="Z_36624B2D_80F9_4F79_AC4A_B3547C36F23F_.wvu.PrintArea" localSheetId="0" hidden="1">Sheet1!$A$1:$AK$167</definedName>
    <definedName name="Z_38C68E87_361F_434A_8BE4_BA2AF4CB3868_.wvu.FilterData" localSheetId="0" hidden="1">Sheet1!$A$6:$AK$167</definedName>
    <definedName name="Z_3AFE79CE_CE75_447D_8C73_1AE63A224CBA_.wvu.FilterData" localSheetId="0" hidden="1">Sheet1!$A$6:$AK$167</definedName>
    <definedName name="Z_3AFE79CE_CE75_447D_8C73_1AE63A224CBA_.wvu.PrintArea" localSheetId="0" hidden="1">Sheet1!$A$1:$AK$167</definedName>
    <definedName name="Z_4179C3D9_D1C3_46CD_B643_627525757C5E_.wvu.FilterData" localSheetId="0" hidden="1">Sheet1!$A$1:$AK$132</definedName>
    <definedName name="Z_41AA4E5D_9625_4478_B720_2BD6AE34E699_.wvu.FilterData" localSheetId="0" hidden="1">Sheet1!$A$6:$AK$167</definedName>
    <definedName name="Z_4C2A0B30_0070_415E_A110_A9BCC2779710_.wvu.FilterData" localSheetId="0" hidden="1">Sheet1!$C$1:$C$167</definedName>
    <definedName name="Z_53ED3D47_B2C0_43A1_9A1E_F030D529F74C_.wvu.FilterData" localSheetId="0" hidden="1">Sheet1!$A$6:$AK$167</definedName>
    <definedName name="Z_53ED3D47_B2C0_43A1_9A1E_F030D529F74C_.wvu.PrintArea" localSheetId="0" hidden="1">Sheet1!$A$1:$AK$167</definedName>
    <definedName name="Z_5789AB6A_B04B_4240_920E_89274E9F5C82_.wvu.FilterData" localSheetId="0" hidden="1">Sheet1!$A$6:$AK$136</definedName>
    <definedName name="Z_59EBF1CB_AF85_469A_B1D0_E57CB0203158_.wvu.FilterData" localSheetId="0" hidden="1">Sheet1!$C$1:$C$167</definedName>
    <definedName name="Z_5AAA4DFE_88B1_4674_95ED_5FCD7A50BC22_.wvu.FilterData" localSheetId="0" hidden="1">Sheet1!$A$6:$AK$167</definedName>
    <definedName name="Z_5AAA4DFE_88B1_4674_95ED_5FCD7A50BC22_.wvu.PrintArea" localSheetId="0" hidden="1">Sheet1!$A$1:$AK$167</definedName>
    <definedName name="Z_65B035E3_87FA_46C5_996E_864F2C8D0EBC_.wvu.Cols" localSheetId="0" hidden="1">Sheet1!$H:$N</definedName>
    <definedName name="Z_65B035E3_87FA_46C5_996E_864F2C8D0EBC_.wvu.FilterData" localSheetId="0" hidden="1">Sheet1!$A$6:$AK$167</definedName>
    <definedName name="Z_65B035E3_87FA_46C5_996E_864F2C8D0EBC_.wvu.PrintArea" localSheetId="0" hidden="1">Sheet1!$A$1:$AK$167</definedName>
    <definedName name="Z_65C35D6D_934F_4431_BA92_90255FC17BA4_.wvu.FilterData" localSheetId="0" hidden="1">Sheet1!$A$6:$AK$167</definedName>
    <definedName name="Z_65C35D6D_934F_4431_BA92_90255FC17BA4_.wvu.PrintArea" localSheetId="0" hidden="1">Sheet1!$A$1:$AK$167</definedName>
    <definedName name="Z_6CE52079_5576_45A5_9A9F_9CA970D849EF_.wvu.FilterData" localSheetId="0" hidden="1">Sheet1!$A$6:$AK$167</definedName>
    <definedName name="Z_7C1B4D6D_D666_48DD_AB17_E00791B6F0B6_.wvu.FilterData" localSheetId="0" hidden="1">Sheet1!$A$7:$AK$53</definedName>
    <definedName name="Z_7C1B4D6D_D666_48DD_AB17_E00791B6F0B6_.wvu.PrintArea" localSheetId="0" hidden="1">Sheet1!$A$1:$AK$167</definedName>
    <definedName name="Z_7C389A6C_C379_45EF_8779_FEC15F27C7E7_.wvu.FilterData" localSheetId="0" hidden="1">Sheet1!$C$1:$C$167</definedName>
    <definedName name="Z_7D2F4374_D571_49E4_B659_129D2AFDC43C_.wvu.FilterData" localSheetId="0" hidden="1">Sheet1!$A$6:$AK$167</definedName>
    <definedName name="Z_831F7439_6937_483F_B601_184FEF5CECFD_.wvu.FilterData" localSheetId="0" hidden="1">Sheet1!$A$6:$AK$167</definedName>
    <definedName name="Z_901F9774_8BE7_424D_87C2_1026F3FA2E93_.wvu.FilterData" localSheetId="0" hidden="1">Sheet1!$C$1:$C$167</definedName>
    <definedName name="Z_901F9774_8BE7_424D_87C2_1026F3FA2E93_.wvu.PrintArea" localSheetId="0" hidden="1">Sheet1!$A$1:$AK$167</definedName>
    <definedName name="Z_902D3CAF_0577_4A3F_A86A_C01FD8CA4695_.wvu.FilterData" localSheetId="0" hidden="1">Sheet1!$A$6:$AK$167</definedName>
    <definedName name="Z_91199DA1_59E7_4345_8CB7_A1085C901326_.wvu.FilterData" localSheetId="0" hidden="1">Sheet1!$A$6:$AK$167</definedName>
    <definedName name="Z_923E7374_9C36_4380_9E0A_313EA2F408F0_.wvu.FilterData" localSheetId="0" hidden="1">Sheet1!$A$6:$AK$167</definedName>
    <definedName name="Z_9980B309_0131_4577_BF29_212714399FDF_.wvu.FilterData" localSheetId="0" hidden="1">Sheet1!$A$6:$AK$167</definedName>
    <definedName name="Z_9980B309_0131_4577_BF29_212714399FDF_.wvu.PrintArea" localSheetId="0" hidden="1">Sheet1!$A$1:$AK$167</definedName>
    <definedName name="Z_9DB14A11_D514_4701_A3DB_58C821CD37C7_.wvu.FilterData" localSheetId="0" hidden="1">Sheet1!$A$6:$AK$53</definedName>
    <definedName name="Z_9DB14A11_D514_4701_A3DB_58C821CD37C7_.wvu.PrintArea" localSheetId="0" hidden="1">Sheet1!$A$1:$AK$167</definedName>
    <definedName name="Z_9EA5E3FA_46F1_4729_828C_4A08518018C1_.wvu.FilterData" localSheetId="0" hidden="1">Sheet1!$A$6:$AK$167</definedName>
    <definedName name="Z_9EA5E3FA_46F1_4729_828C_4A08518018C1_.wvu.PrintArea" localSheetId="0" hidden="1">Sheet1!$A$1:$AK$167</definedName>
    <definedName name="Z_A3134A53_5204_4FFF_BA84_3528D3179C0C_.wvu.FilterData" localSheetId="0" hidden="1">Sheet1!$A$3:$AK$132</definedName>
    <definedName name="Z_A5B1481C_EF26_486A_984F_85CDDC2FD94F_.wvu.FilterData" localSheetId="0" hidden="1">Sheet1!$A$6:$AK$167</definedName>
    <definedName name="Z_A5B1481C_EF26_486A_984F_85CDDC2FD94F_.wvu.PrintArea" localSheetId="0" hidden="1">Sheet1!$A$1:$AK$167</definedName>
    <definedName name="Z_A87F3E0E_3A8E_4B82_8170_33752259B7DB_.wvu.FilterData" localSheetId="0" hidden="1">Sheet1!$A$6:$AK$167</definedName>
    <definedName name="Z_A87F3E0E_3A8E_4B82_8170_33752259B7DB_.wvu.PrintArea" localSheetId="0" hidden="1">Sheet1!$A$1:$AK$167</definedName>
    <definedName name="Z_AECBC9F6_D9DE_4043_9C2F_160F7ECDAD3D_.wvu.FilterData" localSheetId="0" hidden="1">Sheet1!$A$6:$AK$167</definedName>
    <definedName name="Z_B31B819C_CFEB_4B80_9AED_AC603C39BE78_.wvu.FilterData" localSheetId="0" hidden="1">Sheet1!$A$6:$AK$167</definedName>
    <definedName name="Z_B407928D_3938_4D05_B2B2_40B4F21D0436_.wvu.FilterData" localSheetId="0" hidden="1">Sheet1!$A$6:$AK$6</definedName>
    <definedName name="Z_BDA3804A_96FA_4D9F_AFED_695788A754E9_.wvu.FilterData" localSheetId="0" hidden="1">Sheet1!$A$6:$AK$136</definedName>
    <definedName name="Z_C3502361_AD2C_4705_878B_D12169ED60B1_.wvu.FilterData" localSheetId="0" hidden="1">Sheet1!$A$6:$AK$167</definedName>
    <definedName name="Z_C3502361_AD2C_4705_878B_D12169ED60B1_.wvu.PrintArea" localSheetId="0" hidden="1">Sheet1!$A$1:$AK$167</definedName>
    <definedName name="Z_C408A2F1_296F_4EAD_B15B_336D73846FDD_.wvu.FilterData" localSheetId="0" hidden="1">Sheet1!$A$6:$AK$167</definedName>
    <definedName name="Z_C408A2F1_296F_4EAD_B15B_336D73846FDD_.wvu.PrintArea" localSheetId="0" hidden="1">Sheet1!$A$1:$AK$167</definedName>
    <definedName name="Z_C71F80D5_B6C1_4ED9_B18D_D719D69F5A47_.wvu.FilterData" localSheetId="0" hidden="1">Sheet1!$A$6:$AK$167</definedName>
    <definedName name="Z_CC51448C_22F6_4583_82CD_2835AD1A82D7_.wvu.FilterData" localSheetId="0" hidden="1">Sheet1!$A$1:$AK$132</definedName>
    <definedName name="Z_D56F5ED6_74F2_4AA3_9A98_EE5750FE63AF_.wvu.FilterData" localSheetId="0" hidden="1">Sheet1!$A$6:$AK$167</definedName>
    <definedName name="Z_D802EE0F_98B9_4410_B31B_4ACC0EC9C9BC_.wvu.FilterData" localSheetId="0" hidden="1">Sheet1!$A$6:$AK$167</definedName>
    <definedName name="Z_DB41C7D7_14F0_4834_A7BD_0F1115A89C8E_.wvu.FilterData" localSheetId="0" hidden="1">Sheet1!$A$6:$AK$167</definedName>
    <definedName name="Z_DB43929D_F4B7_43FF_975F_960476D189E8_.wvu.FilterData" localSheetId="0" hidden="1">Sheet1!$A$6:$AK$167</definedName>
    <definedName name="Z_DD93CA86_AFD6_4C47_828D_70472BFCD288_.wvu.FilterData" localSheetId="0" hidden="1">Sheet1!$A$6:$AK$167</definedName>
    <definedName name="Z_E64C6006_DE37_44CA_8083_01C511E323D9_.wvu.FilterData" localSheetId="0" hidden="1">Sheet1!$A$3:$AK$132</definedName>
    <definedName name="Z_EA64E7D7_BA48_4965_B650_778AE412FE0C_.wvu.FilterData" localSheetId="0" hidden="1">Sheet1!$A$6:$AK$167</definedName>
    <definedName name="Z_EA64E7D7_BA48_4965_B650_778AE412FE0C_.wvu.PrintArea" localSheetId="0" hidden="1">Sheet1!$A$1:$AK$167</definedName>
    <definedName name="Z_EB0F2E6A_FA33_479E_9A47_8E3494FBB4DE_.wvu.FilterData" localSheetId="0" hidden="1">Sheet1!$A$6:$AK$167</definedName>
    <definedName name="Z_EB0F2E6A_FA33_479E_9A47_8E3494FBB4DE_.wvu.PrintArea" localSheetId="0" hidden="1">Sheet1!$A$1:$AK$167</definedName>
    <definedName name="Z_EF10298D_3F59_43F1_9A86_8C1CCA3B5D93_.wvu.FilterData" localSheetId="0" hidden="1">Sheet1!$A$6:$AK$167</definedName>
    <definedName name="Z_EF10298D_3F59_43F1_9A86_8C1CCA3B5D93_.wvu.PrintArea" localSheetId="0" hidden="1">Sheet1!$A$1:$AK$167</definedName>
    <definedName name="Z_EFE45138_A2B3_46EB_8A69_D9745D73FBF5_.wvu.FilterData" localSheetId="0" hidden="1">Sheet1!$A$6:$AK$167</definedName>
    <definedName name="Z_F52D90D4_508D_43B6_8295_6D179E5F0FEB_.wvu.FilterData" localSheetId="0" hidden="1">Sheet1!$A$6:$AK$167</definedName>
    <definedName name="Z_FE50EAC0_52A5_4C33_B973_65E93D03D3EA_.wvu.FilterData" localSheetId="0" hidden="1">Sheet1!$A$6:$AK$53</definedName>
    <definedName name="Z_FE50EAC0_52A5_4C33_B973_65E93D03D3EA_.wvu.PrintArea" localSheetId="0" hidden="1">Sheet1!$A$1:$AK$167</definedName>
  </definedNames>
  <calcPr calcId="162913"/>
  <customWorkbookViews>
    <customWorkbookView name="mircea.pavel - Personal View" guid="{1DF1103A-F641-425A-9F87-44F4AC1700B8}" mergeInterval="0" personalView="1" maximized="1" xWindow="-8" yWindow="-8" windowWidth="1936" windowHeight="1056" tabRatio="154" activeSheetId="1"/>
    <customWorkbookView name="ovidiu.dumitrache - Personal View" guid="{FE50EAC0-52A5-4C33-B973-65E93D03D3EA}" mergeInterval="0" personalView="1" maximized="1" xWindow="159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georgiana.dobre - Personal View" guid="{C408A2F1-296F-4EAD-B15B-336D73846FDD}" mergeInterval="0" personalView="1" maximized="1" xWindow="1592" yWindow="-8" windowWidth="1616" windowHeight="916" tabRatio="154" activeSheetId="1"/>
    <customWorkbookView name="vlad.pereteanu - Personal View" guid="{5AAA4DFE-88B1-4674-95ED-5FCD7A50BC22}" mergeInterval="0" personalView="1" maximized="1" xWindow="1912" yWindow="-8" windowWidth="1616" windowHeight="876" activeSheetId="1"/>
    <customWorkbookView name="ana.ionescu - Personal View" guid="{9980B309-0131-4577-BF29-212714399FDF}"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616" windowHeight="916" tabRatio="154" activeSheetId="1"/>
    <customWorkbookView name="mihaela.nicolae - Personal View" guid="{EF10298D-3F59-43F1-9A86-8C1CCA3B5D93}" mergeInterval="0" personalView="1" maximized="1" xWindow="-8" yWindow="-8" windowWidth="1616" windowHeight="876" tabRatio="154" activeSheetId="1" showComments="commIndAndComment"/>
    <customWorkbookView name="daniela.voicu - Personal View" guid="{EA64E7D7-BA48-4965-B650-778AE412FE0C}" mergeInterval="0" personalView="1" maximized="1" xWindow="1592" yWindow="-8" windowWidth="1616" windowHeight="916" tabRatio="154" activeSheetId="1"/>
    <customWorkbookView name="corina.pelmus - Personal View" guid="{EB0F2E6A-FA33-479E-9A47-8E3494FBB4DE}"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mariana.moraru - Personal View" guid="{65C35D6D-934F-4431-BA92-90255FC17BA4}" mergeInterval="0" personalView="1" maximized="1" xWindow="-8" yWindow="-8" windowWidth="1936" windowHeight="1056" tabRatio="154" activeSheetId="1"/>
    <customWorkbookView name="elisabeta.trifan - Personal View" guid="{36624B2D-80F9-4F79-AC4A-B3547C36F23F}" mergeInterval="0" personalView="1" maximized="1" xWindow="-8" yWindow="-8" windowWidth="1616" windowHeight="876" tabRatio="154" activeSheetId="1"/>
    <customWorkbookView name="raluca.georgescu - Personal View" guid="{901F9774-8BE7-424D-87C2-1026F3FA2E93}" mergeInterval="0" personalView="1" maximized="1" xWindow="1912" yWindow="-8" windowWidth="1616" windowHeight="916" tabRatio="154" activeSheetId="1"/>
    <customWorkbookView name="maria.petre - Personal View" guid="{7C1B4D6D-D666-48DD-AB17-E00791B6F0B6}" mergeInterval="0" personalView="1" maximized="1" xWindow="-8" yWindow="-8" windowWidth="1936" windowHeight="1056" tabRatio="154" activeSheetId="1"/>
    <customWorkbookView name="steluta.bulaceanu - Personal View" guid="{9DB14A11-D514-4701-A3DB-58C821CD37C7}"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68" i="1" l="1"/>
  <c r="S10" i="1" l="1"/>
  <c r="AB165" i="1" l="1"/>
  <c r="AB166" i="1"/>
  <c r="AB167" i="1"/>
  <c r="Y165" i="1"/>
  <c r="Y166" i="1"/>
  <c r="Y167" i="1"/>
  <c r="V165" i="1"/>
  <c r="V166" i="1"/>
  <c r="V167" i="1"/>
  <c r="S165" i="1"/>
  <c r="S166" i="1"/>
  <c r="S167" i="1"/>
  <c r="AE166" i="1" l="1"/>
  <c r="AG166" i="1" s="1"/>
  <c r="AE165" i="1"/>
  <c r="AG165" i="1" s="1"/>
  <c r="AE167" i="1"/>
  <c r="AG167" i="1" s="1"/>
  <c r="S48" i="1"/>
  <c r="Y47" i="1"/>
  <c r="S162" i="1" l="1"/>
  <c r="S61" i="1" l="1"/>
  <c r="S158" i="1" l="1"/>
  <c r="AB48" i="1" l="1"/>
  <c r="Y48" i="1"/>
  <c r="V48" i="1"/>
  <c r="AE48" i="1" l="1"/>
  <c r="AG48" i="1" s="1"/>
  <c r="M48" i="1" l="1"/>
  <c r="AB53" i="1"/>
  <c r="AB42" i="1"/>
  <c r="Y42" i="1"/>
  <c r="V42" i="1"/>
  <c r="S42" i="1"/>
  <c r="AE53" i="1" l="1"/>
  <c r="AE42" i="1"/>
  <c r="AG42" i="1" s="1"/>
  <c r="AB154" i="1"/>
  <c r="AB153" i="1"/>
  <c r="Y153" i="1"/>
  <c r="AG53" i="1" l="1"/>
  <c r="M42" i="1"/>
  <c r="AB49" i="1"/>
  <c r="Y49" i="1"/>
  <c r="V49" i="1"/>
  <c r="S49" i="1"/>
  <c r="AB152" i="1"/>
  <c r="V152" i="1"/>
  <c r="S152" i="1"/>
  <c r="AB155" i="1"/>
  <c r="AB156" i="1"/>
  <c r="AB157" i="1"/>
  <c r="AB158" i="1"/>
  <c r="AB159" i="1"/>
  <c r="AB160" i="1"/>
  <c r="AB161" i="1"/>
  <c r="AB162" i="1"/>
  <c r="AB163" i="1"/>
  <c r="AB164" i="1"/>
  <c r="Y154" i="1"/>
  <c r="Y155" i="1"/>
  <c r="Y156" i="1"/>
  <c r="Y157" i="1"/>
  <c r="Y158" i="1"/>
  <c r="Y159" i="1"/>
  <c r="Y160" i="1"/>
  <c r="Y161" i="1"/>
  <c r="Y162" i="1"/>
  <c r="Y163" i="1"/>
  <c r="Y164" i="1"/>
  <c r="V153" i="1"/>
  <c r="V154" i="1"/>
  <c r="V155" i="1"/>
  <c r="V156" i="1"/>
  <c r="V157" i="1"/>
  <c r="V158" i="1"/>
  <c r="V159" i="1"/>
  <c r="V160" i="1"/>
  <c r="V161" i="1"/>
  <c r="V162" i="1"/>
  <c r="V163" i="1"/>
  <c r="V164" i="1"/>
  <c r="S153" i="1"/>
  <c r="S154" i="1"/>
  <c r="S155" i="1"/>
  <c r="S156" i="1"/>
  <c r="S157" i="1"/>
  <c r="S159" i="1"/>
  <c r="S160" i="1"/>
  <c r="S161" i="1"/>
  <c r="S163" i="1"/>
  <c r="S164" i="1"/>
  <c r="AE160" i="1" l="1"/>
  <c r="AE158" i="1"/>
  <c r="AE162" i="1"/>
  <c r="AG162" i="1" s="1"/>
  <c r="AE164" i="1"/>
  <c r="AG164" i="1" s="1"/>
  <c r="AE156" i="1"/>
  <c r="AG156" i="1" s="1"/>
  <c r="AE154" i="1"/>
  <c r="AG154" i="1" s="1"/>
  <c r="AE163" i="1"/>
  <c r="AG163" i="1" s="1"/>
  <c r="AE159" i="1"/>
  <c r="AE155" i="1"/>
  <c r="AG155" i="1" s="1"/>
  <c r="AE49" i="1"/>
  <c r="AG49" i="1" s="1"/>
  <c r="AE152" i="1"/>
  <c r="AG152" i="1" s="1"/>
  <c r="AE161" i="1"/>
  <c r="AG161" i="1" s="1"/>
  <c r="AE157" i="1"/>
  <c r="AG157" i="1" s="1"/>
  <c r="AE153" i="1"/>
  <c r="Y151" i="1"/>
  <c r="AB151" i="1"/>
  <c r="V151" i="1"/>
  <c r="S151" i="1"/>
  <c r="AG160" i="1" l="1"/>
  <c r="AG159" i="1"/>
  <c r="M159" i="1"/>
  <c r="AG158" i="1"/>
  <c r="M158" i="1"/>
  <c r="M162" i="1"/>
  <c r="M156" i="1"/>
  <c r="M164" i="1"/>
  <c r="M49" i="1"/>
  <c r="M154" i="1"/>
  <c r="M163" i="1"/>
  <c r="M161" i="1"/>
  <c r="M160" i="1"/>
  <c r="M155" i="1"/>
  <c r="AG153" i="1"/>
  <c r="M153" i="1"/>
  <c r="M152" i="1"/>
  <c r="AE151" i="1"/>
  <c r="AG151" i="1" s="1"/>
  <c r="AB150" i="1"/>
  <c r="Y150" i="1"/>
  <c r="V150" i="1"/>
  <c r="S150" i="1"/>
  <c r="M151" i="1" l="1"/>
  <c r="AE150" i="1"/>
  <c r="AG150" i="1" s="1"/>
  <c r="AB135" i="1"/>
  <c r="M150" i="1" l="1"/>
  <c r="AB45" i="1"/>
  <c r="Y45" i="1"/>
  <c r="V45" i="1"/>
  <c r="AE142" i="1" l="1"/>
  <c r="S139" i="1" l="1"/>
  <c r="S140" i="1"/>
  <c r="S141" i="1"/>
  <c r="S143" i="1"/>
  <c r="S144" i="1"/>
  <c r="S145" i="1"/>
  <c r="S146" i="1"/>
  <c r="S147" i="1"/>
  <c r="AJ107" i="1" l="1"/>
  <c r="AJ61" i="1" l="1"/>
  <c r="AJ87" i="1"/>
  <c r="AJ96" i="1"/>
  <c r="AJ71" i="1"/>
  <c r="AJ73" i="1"/>
  <c r="AJ76" i="1"/>
  <c r="AJ74" i="1"/>
  <c r="AJ68" i="1"/>
  <c r="AJ54" i="1"/>
  <c r="AB134" i="1" l="1"/>
  <c r="AB136" i="1"/>
  <c r="AB137" i="1"/>
  <c r="AB138" i="1"/>
  <c r="AB139" i="1"/>
  <c r="AB140" i="1"/>
  <c r="AB141" i="1"/>
  <c r="AB143" i="1"/>
  <c r="AB144" i="1"/>
  <c r="AB145" i="1"/>
  <c r="AB146" i="1"/>
  <c r="AB147" i="1"/>
  <c r="AB148" i="1"/>
  <c r="AB149" i="1"/>
  <c r="Y136" i="1"/>
  <c r="Y137" i="1"/>
  <c r="Y138" i="1"/>
  <c r="Y139" i="1"/>
  <c r="Y140" i="1"/>
  <c r="Y141" i="1"/>
  <c r="Y143" i="1"/>
  <c r="Y144" i="1"/>
  <c r="Y145" i="1"/>
  <c r="Y146" i="1"/>
  <c r="Y147" i="1"/>
  <c r="Y148" i="1"/>
  <c r="Y149" i="1"/>
  <c r="V138" i="1"/>
  <c r="V139" i="1"/>
  <c r="V140" i="1"/>
  <c r="V141" i="1"/>
  <c r="V143" i="1"/>
  <c r="V144" i="1"/>
  <c r="V145" i="1"/>
  <c r="V146" i="1"/>
  <c r="V147" i="1"/>
  <c r="V148" i="1"/>
  <c r="V149" i="1"/>
  <c r="S138" i="1"/>
  <c r="S148" i="1"/>
  <c r="AE141" i="1" l="1"/>
  <c r="M141" i="1" s="1"/>
  <c r="AE145" i="1"/>
  <c r="AG145" i="1" s="1"/>
  <c r="AE144" i="1"/>
  <c r="AG144" i="1" s="1"/>
  <c r="AE147" i="1"/>
  <c r="M147" i="1" s="1"/>
  <c r="AE143" i="1"/>
  <c r="M143" i="1" s="1"/>
  <c r="AE148" i="1"/>
  <c r="AG148" i="1" s="1"/>
  <c r="AE140" i="1"/>
  <c r="AE146" i="1"/>
  <c r="AG146" i="1" s="1"/>
  <c r="AE139" i="1"/>
  <c r="M139" i="1" s="1"/>
  <c r="AE138" i="1"/>
  <c r="AG138" i="1" s="1"/>
  <c r="S14" i="1"/>
  <c r="Y14" i="1"/>
  <c r="V14" i="1"/>
  <c r="AG142" i="1" l="1"/>
  <c r="M142" i="1"/>
  <c r="M145" i="1"/>
  <c r="AG140" i="1"/>
  <c r="AG141" i="1"/>
  <c r="M140" i="1"/>
  <c r="AG147" i="1"/>
  <c r="AG143" i="1"/>
  <c r="M144" i="1"/>
  <c r="M148" i="1"/>
  <c r="M146" i="1"/>
  <c r="AG139" i="1"/>
  <c r="M138" i="1"/>
  <c r="AE14" i="1"/>
  <c r="AG14" i="1" s="1"/>
  <c r="S133" i="1"/>
  <c r="AB133" i="1"/>
  <c r="M14" i="1" l="1"/>
  <c r="Y132" i="1"/>
  <c r="Y131" i="1"/>
  <c r="V132" i="1"/>
  <c r="V131" i="1"/>
  <c r="S132" i="1"/>
  <c r="S131" i="1"/>
  <c r="AB39" i="1" l="1"/>
  <c r="Y39" i="1"/>
  <c r="V39" i="1"/>
  <c r="S39" i="1"/>
  <c r="AE39" i="1" l="1"/>
  <c r="AG39" i="1" s="1"/>
  <c r="AB131" i="1"/>
  <c r="AE131" i="1" s="1"/>
  <c r="AB132" i="1"/>
  <c r="AE132" i="1" s="1"/>
  <c r="AG132" i="1" s="1"/>
  <c r="Y133" i="1"/>
  <c r="Y134" i="1"/>
  <c r="Y135" i="1"/>
  <c r="V133" i="1"/>
  <c r="V134" i="1"/>
  <c r="V135" i="1"/>
  <c r="V136" i="1"/>
  <c r="V137" i="1"/>
  <c r="S134" i="1"/>
  <c r="S135" i="1"/>
  <c r="S136" i="1"/>
  <c r="S137" i="1"/>
  <c r="S149" i="1"/>
  <c r="AE149" i="1" s="1"/>
  <c r="AG149" i="1" s="1"/>
  <c r="AE135" i="1" l="1"/>
  <c r="M135" i="1" s="1"/>
  <c r="AE136" i="1"/>
  <c r="AE134" i="1"/>
  <c r="M134" i="1" s="1"/>
  <c r="AE137" i="1"/>
  <c r="M137" i="1" s="1"/>
  <c r="AE133" i="1"/>
  <c r="M39" i="1"/>
  <c r="AG131" i="1"/>
  <c r="M131" i="1"/>
  <c r="AB129" i="1"/>
  <c r="Y129" i="1"/>
  <c r="V129" i="1"/>
  <c r="S129" i="1"/>
  <c r="AG136" i="1" l="1"/>
  <c r="M136" i="1"/>
  <c r="M149" i="1"/>
  <c r="AG134" i="1"/>
  <c r="M133" i="1"/>
  <c r="AG133" i="1"/>
  <c r="AG135" i="1"/>
  <c r="AG137" i="1"/>
  <c r="AE129" i="1"/>
  <c r="M129" i="1" s="1"/>
  <c r="S128" i="1"/>
  <c r="AG129" i="1" l="1"/>
  <c r="AB127" i="1" l="1"/>
  <c r="Y127" i="1"/>
  <c r="V127" i="1"/>
  <c r="S127" i="1"/>
  <c r="AE127" i="1" l="1"/>
  <c r="AG127" i="1" s="1"/>
  <c r="V81" i="1" l="1"/>
  <c r="AJ69" i="1" l="1"/>
  <c r="AJ56" i="1"/>
  <c r="AJ75" i="1"/>
  <c r="AJ59" i="1"/>
  <c r="AJ12" i="1"/>
  <c r="AJ102" i="1"/>
  <c r="AJ101" i="1"/>
  <c r="AK97" i="1"/>
  <c r="AJ97" i="1"/>
  <c r="V55" i="1" l="1"/>
  <c r="V56" i="1"/>
  <c r="V57" i="1"/>
  <c r="V58" i="1"/>
  <c r="V59" i="1"/>
  <c r="V60" i="1"/>
  <c r="V62" i="1"/>
  <c r="V63" i="1"/>
  <c r="V64" i="1"/>
  <c r="V65" i="1"/>
  <c r="V66" i="1"/>
  <c r="V67" i="1"/>
  <c r="V68" i="1"/>
  <c r="V69" i="1"/>
  <c r="V70" i="1"/>
  <c r="V71" i="1"/>
  <c r="V72" i="1"/>
  <c r="V73" i="1"/>
  <c r="V74" i="1"/>
  <c r="V75" i="1"/>
  <c r="V76" i="1"/>
  <c r="V77" i="1"/>
  <c r="V78" i="1"/>
  <c r="V79" i="1"/>
  <c r="V80"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8" i="1"/>
  <c r="V130" i="1"/>
  <c r="Y51" i="1" l="1"/>
  <c r="Y52" i="1"/>
  <c r="Y50" i="1"/>
  <c r="S51" i="1"/>
  <c r="S52" i="1"/>
  <c r="S50" i="1"/>
  <c r="S47" i="1"/>
  <c r="S45" i="1"/>
  <c r="S38" i="1"/>
  <c r="S37" i="1"/>
  <c r="AB32" i="1"/>
  <c r="AB33" i="1"/>
  <c r="AB34" i="1"/>
  <c r="Y32" i="1"/>
  <c r="Y33" i="1"/>
  <c r="V33" i="1"/>
  <c r="S32" i="1"/>
  <c r="S33" i="1"/>
  <c r="Y36" i="1"/>
  <c r="V36" i="1"/>
  <c r="S36" i="1"/>
  <c r="AB24" i="1"/>
  <c r="Y24" i="1"/>
  <c r="AB28" i="1"/>
  <c r="Y28" i="1"/>
  <c r="V28" i="1"/>
  <c r="S28" i="1"/>
  <c r="Y25" i="1"/>
  <c r="S25" i="1"/>
  <c r="S24" i="1"/>
  <c r="S23" i="1"/>
  <c r="Y22" i="1"/>
  <c r="S22" i="1"/>
  <c r="V21" i="1"/>
  <c r="Y21" i="1"/>
  <c r="AB21" i="1"/>
  <c r="Y20" i="1"/>
  <c r="S20" i="1"/>
  <c r="Y18" i="1"/>
  <c r="S18" i="1"/>
  <c r="AE45" i="1" l="1"/>
  <c r="AE33" i="1"/>
  <c r="AG33" i="1" s="1"/>
  <c r="AE34" i="1"/>
  <c r="AE28" i="1"/>
  <c r="AG28" i="1" s="1"/>
  <c r="AB18" i="1"/>
  <c r="AB19" i="1"/>
  <c r="AB20" i="1"/>
  <c r="AB22" i="1"/>
  <c r="AB23" i="1"/>
  <c r="AB25" i="1"/>
  <c r="AB26" i="1"/>
  <c r="AB27" i="1"/>
  <c r="AB29" i="1"/>
  <c r="AB30" i="1"/>
  <c r="AB31" i="1"/>
  <c r="AB35" i="1"/>
  <c r="AB36" i="1"/>
  <c r="AB37" i="1"/>
  <c r="AB38" i="1"/>
  <c r="AB40" i="1"/>
  <c r="AB41" i="1"/>
  <c r="AB43" i="1"/>
  <c r="AB44" i="1"/>
  <c r="AB46" i="1"/>
  <c r="AB47" i="1"/>
  <c r="AB50" i="1"/>
  <c r="AB51" i="1"/>
  <c r="AB52" i="1"/>
  <c r="AB54" i="1"/>
  <c r="AB55" i="1"/>
  <c r="AB56" i="1"/>
  <c r="AB57" i="1"/>
  <c r="AB58" i="1"/>
  <c r="AB59" i="1"/>
  <c r="AB60" i="1"/>
  <c r="AB61" i="1"/>
  <c r="AB62" i="1"/>
  <c r="AB17" i="1"/>
  <c r="AG17" i="1"/>
  <c r="V18" i="1"/>
  <c r="V19" i="1"/>
  <c r="V20" i="1"/>
  <c r="V22" i="1"/>
  <c r="V23" i="1"/>
  <c r="V24" i="1"/>
  <c r="AE24" i="1" s="1"/>
  <c r="AG24" i="1" s="1"/>
  <c r="V25" i="1"/>
  <c r="V26" i="1"/>
  <c r="V27" i="1"/>
  <c r="V29" i="1"/>
  <c r="V30" i="1"/>
  <c r="V31" i="1"/>
  <c r="V32" i="1"/>
  <c r="AE32" i="1" s="1"/>
  <c r="AG32" i="1" s="1"/>
  <c r="V35" i="1"/>
  <c r="V37" i="1"/>
  <c r="V38" i="1"/>
  <c r="V40" i="1"/>
  <c r="V41" i="1"/>
  <c r="V43" i="1"/>
  <c r="V44" i="1"/>
  <c r="V46" i="1"/>
  <c r="V47" i="1"/>
  <c r="V50" i="1"/>
  <c r="V51" i="1"/>
  <c r="V52" i="1"/>
  <c r="V17" i="1"/>
  <c r="S17" i="1"/>
  <c r="AB13" i="1"/>
  <c r="AB12" i="1"/>
  <c r="Y13" i="1"/>
  <c r="V13" i="1"/>
  <c r="S13" i="1"/>
  <c r="AB11" i="1"/>
  <c r="S9" i="1"/>
  <c r="V9" i="1"/>
  <c r="V10" i="1"/>
  <c r="Y9" i="1"/>
  <c r="Y10" i="1"/>
  <c r="AB8" i="1"/>
  <c r="AB9" i="1"/>
  <c r="AB10" i="1"/>
  <c r="AB7" i="1"/>
  <c r="S57"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8" i="1"/>
  <c r="AB130"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8" i="1"/>
  <c r="Y130" i="1"/>
  <c r="Y56" i="1"/>
  <c r="Y57" i="1"/>
  <c r="Y58" i="1"/>
  <c r="Y59" i="1"/>
  <c r="Y60" i="1"/>
  <c r="Y61" i="1"/>
  <c r="Y62" i="1"/>
  <c r="Y63" i="1"/>
  <c r="Y64" i="1"/>
  <c r="Y65" i="1"/>
  <c r="Y66" i="1"/>
  <c r="Y67" i="1"/>
  <c r="Y68" i="1"/>
  <c r="Y69" i="1"/>
  <c r="Y70" i="1"/>
  <c r="Y71" i="1"/>
  <c r="Y55" i="1"/>
  <c r="Y54" i="1"/>
  <c r="V54" i="1"/>
  <c r="S56" i="1"/>
  <c r="S58" i="1"/>
  <c r="S59" i="1"/>
  <c r="S60"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30" i="1"/>
  <c r="S55" i="1"/>
  <c r="S54" i="1"/>
  <c r="Y41" i="1"/>
  <c r="S41" i="1"/>
  <c r="Y44" i="1"/>
  <c r="S44" i="1"/>
  <c r="Y46" i="1"/>
  <c r="S46" i="1"/>
  <c r="AB16" i="1"/>
  <c r="Y16" i="1"/>
  <c r="V16" i="1"/>
  <c r="S16" i="1"/>
  <c r="Y43" i="1"/>
  <c r="S43" i="1"/>
  <c r="Y40" i="1"/>
  <c r="S40" i="1"/>
  <c r="Y38" i="1"/>
  <c r="Y35" i="1"/>
  <c r="S35" i="1"/>
  <c r="Y37" i="1"/>
  <c r="Y30" i="1"/>
  <c r="S30" i="1"/>
  <c r="Y31" i="1"/>
  <c r="S31" i="1"/>
  <c r="Y27" i="1"/>
  <c r="S27" i="1"/>
  <c r="Y29" i="1"/>
  <c r="S29" i="1"/>
  <c r="Y26" i="1"/>
  <c r="S26" i="1"/>
  <c r="S21" i="1"/>
  <c r="Y19" i="1"/>
  <c r="S19" i="1"/>
  <c r="Y15" i="1"/>
  <c r="V15" i="1"/>
  <c r="S15" i="1"/>
  <c r="Y12" i="1"/>
  <c r="V12" i="1"/>
  <c r="S12" i="1"/>
  <c r="Y11" i="1"/>
  <c r="V11" i="1"/>
  <c r="S11" i="1"/>
  <c r="Y8" i="1"/>
  <c r="V8" i="1"/>
  <c r="S8" i="1"/>
  <c r="Y7" i="1"/>
  <c r="V7" i="1"/>
  <c r="S7" i="1"/>
  <c r="AG34" i="1" l="1"/>
  <c r="AE47" i="1"/>
  <c r="M47" i="1" s="1"/>
  <c r="M28" i="1"/>
  <c r="AG45" i="1"/>
  <c r="AE128" i="1"/>
  <c r="AG128" i="1" s="1"/>
  <c r="AE15" i="1"/>
  <c r="AE12" i="1"/>
  <c r="AE13" i="1"/>
  <c r="AG13" i="1" s="1"/>
  <c r="AE55" i="1"/>
  <c r="AG55" i="1" s="1"/>
  <c r="AE8" i="1"/>
  <c r="AG8" i="1" s="1"/>
  <c r="AE124" i="1"/>
  <c r="AG124" i="1" s="1"/>
  <c r="AE120" i="1"/>
  <c r="AG120" i="1" s="1"/>
  <c r="AE116" i="1"/>
  <c r="AG116" i="1" s="1"/>
  <c r="AE112" i="1"/>
  <c r="AG112" i="1" s="1"/>
  <c r="AE108" i="1"/>
  <c r="AG108" i="1" s="1"/>
  <c r="AE104" i="1"/>
  <c r="AG104" i="1" s="1"/>
  <c r="AE100" i="1"/>
  <c r="AG100" i="1" s="1"/>
  <c r="AE96" i="1"/>
  <c r="AG96" i="1" s="1"/>
  <c r="AE92" i="1"/>
  <c r="AG92" i="1" s="1"/>
  <c r="AE88" i="1"/>
  <c r="AG88" i="1" s="1"/>
  <c r="AE84" i="1"/>
  <c r="AG84" i="1" s="1"/>
  <c r="AE80" i="1"/>
  <c r="AG80" i="1" s="1"/>
  <c r="AE76" i="1"/>
  <c r="AG76" i="1" s="1"/>
  <c r="AE72" i="1"/>
  <c r="AG72" i="1" s="1"/>
  <c r="AE68" i="1"/>
  <c r="AG68" i="1" s="1"/>
  <c r="AE64" i="1"/>
  <c r="AG64" i="1" s="1"/>
  <c r="AE60" i="1"/>
  <c r="AG60" i="1" s="1"/>
  <c r="AE51" i="1"/>
  <c r="AG51" i="1" s="1"/>
  <c r="AE7" i="1"/>
  <c r="AE123" i="1"/>
  <c r="AG123" i="1" s="1"/>
  <c r="AE119" i="1"/>
  <c r="AG119" i="1" s="1"/>
  <c r="AE115" i="1"/>
  <c r="AG115" i="1" s="1"/>
  <c r="AE111" i="1"/>
  <c r="AG111" i="1" s="1"/>
  <c r="AE107" i="1"/>
  <c r="AG107" i="1" s="1"/>
  <c r="AE103" i="1"/>
  <c r="AG103" i="1" s="1"/>
  <c r="AE99" i="1"/>
  <c r="AG99" i="1" s="1"/>
  <c r="AE95" i="1"/>
  <c r="AG95" i="1" s="1"/>
  <c r="AE91" i="1"/>
  <c r="AG91" i="1" s="1"/>
  <c r="AE87" i="1"/>
  <c r="M87" i="1" s="1"/>
  <c r="AE83" i="1"/>
  <c r="AG83" i="1" s="1"/>
  <c r="AE79" i="1"/>
  <c r="AG79" i="1" s="1"/>
  <c r="AE75" i="1"/>
  <c r="AG75" i="1" s="1"/>
  <c r="AE71" i="1"/>
  <c r="AG71" i="1" s="1"/>
  <c r="AE67" i="1"/>
  <c r="AG67" i="1" s="1"/>
  <c r="AE63" i="1"/>
  <c r="AG63" i="1" s="1"/>
  <c r="AE59" i="1"/>
  <c r="AG59" i="1" s="1"/>
  <c r="AE69" i="1"/>
  <c r="AG69" i="1" s="1"/>
  <c r="AE65" i="1"/>
  <c r="AG65" i="1" s="1"/>
  <c r="AE38" i="1"/>
  <c r="AG38" i="1" s="1"/>
  <c r="AE23" i="1"/>
  <c r="AG23" i="1" s="1"/>
  <c r="AE18" i="1"/>
  <c r="AE50" i="1"/>
  <c r="AG50" i="1" s="1"/>
  <c r="AE20" i="1"/>
  <c r="AE27" i="1"/>
  <c r="AE25" i="1"/>
  <c r="AE26" i="1"/>
  <c r="AE22" i="1"/>
  <c r="AE21" i="1"/>
  <c r="AE61" i="1"/>
  <c r="AG61" i="1" s="1"/>
  <c r="AE19" i="1"/>
  <c r="AG19" i="1" s="1"/>
  <c r="AE90" i="1"/>
  <c r="AG90" i="1" s="1"/>
  <c r="AE86" i="1"/>
  <c r="AG86" i="1" s="1"/>
  <c r="AE78" i="1"/>
  <c r="AG78" i="1" s="1"/>
  <c r="AE74" i="1"/>
  <c r="AG74" i="1" s="1"/>
  <c r="AE43" i="1"/>
  <c r="AE40" i="1"/>
  <c r="AE46" i="1"/>
  <c r="AE41" i="1"/>
  <c r="AE56" i="1"/>
  <c r="AG56" i="1" s="1"/>
  <c r="AE9" i="1"/>
  <c r="AG9" i="1" s="1"/>
  <c r="AE125" i="1"/>
  <c r="AG125" i="1" s="1"/>
  <c r="AE121" i="1"/>
  <c r="AG121" i="1" s="1"/>
  <c r="AE117" i="1"/>
  <c r="AG117" i="1" s="1"/>
  <c r="AE113" i="1"/>
  <c r="AG113" i="1" s="1"/>
  <c r="AE109" i="1"/>
  <c r="AG109" i="1" s="1"/>
  <c r="AE105" i="1"/>
  <c r="AG105" i="1" s="1"/>
  <c r="AE101" i="1"/>
  <c r="AG101" i="1" s="1"/>
  <c r="AE97" i="1"/>
  <c r="AG97" i="1" s="1"/>
  <c r="AE93" i="1"/>
  <c r="M93" i="1" s="1"/>
  <c r="AE89" i="1"/>
  <c r="M89" i="1" s="1"/>
  <c r="AE85" i="1"/>
  <c r="AG85" i="1" s="1"/>
  <c r="AE81" i="1"/>
  <c r="AG81" i="1" s="1"/>
  <c r="AE77" i="1"/>
  <c r="AG77" i="1" s="1"/>
  <c r="AE73" i="1"/>
  <c r="AG73" i="1" s="1"/>
  <c r="AE30" i="1"/>
  <c r="AE35" i="1"/>
  <c r="AE57" i="1"/>
  <c r="AG57" i="1" s="1"/>
  <c r="AE31" i="1"/>
  <c r="AE130" i="1"/>
  <c r="AG130" i="1" s="1"/>
  <c r="AE126" i="1"/>
  <c r="AE122" i="1"/>
  <c r="AG122" i="1" s="1"/>
  <c r="AE118" i="1"/>
  <c r="AG118" i="1" s="1"/>
  <c r="AE114" i="1"/>
  <c r="AG114" i="1" s="1"/>
  <c r="AE110" i="1"/>
  <c r="M110" i="1" s="1"/>
  <c r="AE106" i="1"/>
  <c r="AG106" i="1" s="1"/>
  <c r="AE102" i="1"/>
  <c r="AG102" i="1" s="1"/>
  <c r="AE98" i="1"/>
  <c r="M98" i="1" s="1"/>
  <c r="AE94" i="1"/>
  <c r="AG94" i="1" s="1"/>
  <c r="AE82" i="1"/>
  <c r="M82" i="1" s="1"/>
  <c r="AE70" i="1"/>
  <c r="AG70" i="1" s="1"/>
  <c r="AE66" i="1"/>
  <c r="AG66" i="1" s="1"/>
  <c r="AE62" i="1"/>
  <c r="AG62" i="1" s="1"/>
  <c r="AE58" i="1"/>
  <c r="AG58" i="1" s="1"/>
  <c r="AE54" i="1"/>
  <c r="AG54" i="1" s="1"/>
  <c r="AE52" i="1"/>
  <c r="AG52" i="1" s="1"/>
  <c r="AE44" i="1"/>
  <c r="AE37" i="1"/>
  <c r="AE36" i="1"/>
  <c r="AE29" i="1"/>
  <c r="AE10" i="1"/>
  <c r="AG10" i="1" s="1"/>
  <c r="AE11" i="1"/>
  <c r="AE16" i="1"/>
  <c r="M16" i="1" s="1"/>
  <c r="M13" i="1" l="1"/>
  <c r="M9" i="1"/>
  <c r="AG36" i="1"/>
  <c r="M36" i="1"/>
  <c r="M45" i="1"/>
  <c r="M132" i="1"/>
  <c r="AG20" i="1"/>
  <c r="M20" i="1"/>
  <c r="M80" i="1"/>
  <c r="M109" i="1"/>
  <c r="M75" i="1"/>
  <c r="M64" i="1"/>
  <c r="M59" i="1"/>
  <c r="M125" i="1"/>
  <c r="M114" i="1"/>
  <c r="M96" i="1"/>
  <c r="M81" i="1"/>
  <c r="M66" i="1"/>
  <c r="M112" i="1"/>
  <c r="M65" i="1"/>
  <c r="AG126" i="1"/>
  <c r="M69" i="1"/>
  <c r="M85" i="1"/>
  <c r="M97" i="1"/>
  <c r="M113" i="1"/>
  <c r="M70" i="1"/>
  <c r="M86" i="1"/>
  <c r="M102" i="1"/>
  <c r="M118" i="1"/>
  <c r="M130" i="1"/>
  <c r="M68" i="1"/>
  <c r="M84" i="1"/>
  <c r="M100" i="1"/>
  <c r="M116" i="1"/>
  <c r="M63" i="1"/>
  <c r="M79" i="1"/>
  <c r="M91" i="1"/>
  <c r="M103" i="1"/>
  <c r="M119" i="1"/>
  <c r="M54" i="1"/>
  <c r="M56" i="1"/>
  <c r="M73" i="1"/>
  <c r="M101" i="1"/>
  <c r="M117" i="1"/>
  <c r="M58" i="1"/>
  <c r="M74" i="1"/>
  <c r="M90" i="1"/>
  <c r="M106" i="1"/>
  <c r="M122" i="1"/>
  <c r="M55" i="1"/>
  <c r="M72" i="1"/>
  <c r="M88" i="1"/>
  <c r="M104" i="1"/>
  <c r="M120" i="1"/>
  <c r="M67" i="1"/>
  <c r="M83" i="1"/>
  <c r="M95" i="1"/>
  <c r="M107" i="1"/>
  <c r="M123" i="1"/>
  <c r="M57" i="1"/>
  <c r="M115" i="1"/>
  <c r="M61" i="1"/>
  <c r="M77" i="1"/>
  <c r="M105" i="1"/>
  <c r="M121" i="1"/>
  <c r="M62" i="1"/>
  <c r="M78" i="1"/>
  <c r="M94" i="1"/>
  <c r="M126" i="1"/>
  <c r="M60" i="1"/>
  <c r="M76" i="1"/>
  <c r="M92" i="1"/>
  <c r="M108" i="1"/>
  <c r="M124" i="1"/>
  <c r="M71" i="1"/>
  <c r="M99" i="1"/>
  <c r="M111" i="1"/>
  <c r="M128" i="1"/>
  <c r="AG27" i="1"/>
  <c r="AG26" i="1"/>
  <c r="AG18" i="1"/>
  <c r="AG87" i="1"/>
  <c r="AG40" i="1"/>
  <c r="AG37" i="1"/>
  <c r="AG31" i="1"/>
  <c r="AG35" i="1"/>
  <c r="AG41" i="1"/>
  <c r="AG30" i="1"/>
  <c r="AG46" i="1"/>
  <c r="AG43" i="1"/>
  <c r="AG47" i="1"/>
  <c r="M37" i="1"/>
  <c r="AG25" i="1"/>
  <c r="AG22" i="1"/>
  <c r="AG29" i="1"/>
  <c r="AG21" i="1"/>
  <c r="AG93" i="1"/>
  <c r="AG11" i="1"/>
  <c r="AG89" i="1"/>
  <c r="M31" i="1"/>
  <c r="M44" i="1"/>
  <c r="AG110" i="1"/>
  <c r="AG98" i="1"/>
  <c r="AG82" i="1"/>
  <c r="M12" i="1"/>
  <c r="AG15" i="1"/>
  <c r="M7" i="1"/>
  <c r="AG16" i="1"/>
  <c r="M19" i="1"/>
  <c r="M38" i="1"/>
  <c r="M32" i="1"/>
  <c r="AG12" i="1"/>
  <c r="M27" i="1"/>
  <c r="M46" i="1"/>
  <c r="M40" i="1"/>
  <c r="M35" i="1"/>
  <c r="M15" i="1"/>
  <c r="M43" i="1"/>
  <c r="M30" i="1"/>
  <c r="M26" i="1"/>
  <c r="M29" i="1"/>
  <c r="AG7" i="1"/>
  <c r="M21" i="1"/>
  <c r="M8" i="1"/>
  <c r="M11" i="1"/>
  <c r="M41" i="1"/>
</calcChain>
</file>

<file path=xl/sharedStrings.xml><?xml version="1.0" encoding="utf-8"?>
<sst xmlns="http://schemas.openxmlformats.org/spreadsheetml/2006/main" count="2231" uniqueCount="760">
  <si>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</si>
  <si>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</si>
  <si>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</si>
  <si>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</si>
  <si>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</si>
  <si>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</si>
  <si>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</si>
  <si>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</si>
  <si>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</si>
  <si>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</si>
  <si>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</si>
  <si>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</si>
  <si>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</si>
  <si>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</si>
  <si>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</si>
  <si>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</si>
  <si>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</si>
  <si>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</si>
  <si>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</si>
  <si>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</si>
  <si>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</si>
  <si>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</si>
  <si>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</si>
  <si>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</si>
  <si>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</si>
  <si>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</si>
  <si>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</si>
  <si>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</si>
  <si>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</si>
  <si>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</si>
  <si>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</si>
  <si>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</si>
  <si>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</si>
  <si>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</si>
  <si>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</si>
  <si>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</si>
  <si>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</si>
  <si>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</si>
  <si>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</si>
  <si>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</si>
  <si>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</si>
  <si>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</si>
  <si>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</si>
  <si>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</si>
  <si>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</si>
  <si>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</si>
  <si>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</si>
  <si>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</si>
  <si>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</si>
  <si>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</si>
  <si>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</si>
  <si>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</si>
  <si>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</si>
  <si>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</si>
  <si>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</si>
  <si>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</si>
  <si>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</si>
  <si>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</si>
  <si>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</si>
  <si>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</si>
  <si>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</si>
  <si>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</si>
  <si>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</si>
  <si>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</si>
  <si>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</si>
  <si>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</si>
  <si>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</si>
  <si>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</si>
  <si>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</si>
  <si>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</si>
  <si>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</si>
  <si>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</si>
  <si>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</si>
  <si>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</si>
  <si>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</si>
  <si>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</si>
  <si>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</si>
  <si>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</si>
  <si>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</si>
  <si>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</si>
  <si>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</si>
  <si>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</si>
  <si>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</si>
  <si>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</si>
  <si>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</si>
  <si>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</si>
  <si>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</si>
  <si>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</si>
  <si>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</si>
  <si>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</si>
  <si>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</si>
  <si>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</si>
  <si>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</si>
  <si>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</si>
  <si>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</si>
  <si>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</si>
  <si>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</si>
  <si>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</si>
  <si>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</si>
  <si>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</si>
  <si>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</si>
  <si>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</si>
  <si>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</si>
  <si>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</si>
  <si>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</si>
  <si>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</si>
  <si>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</si>
  <si>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</si>
  <si>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Ministerul Consultarii Publice și Dialogului Social</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</si>
  <si>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</si>
  <si>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</si>
  <si>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</si>
  <si>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</si>
  <si>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</si>
  <si>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</si>
  <si>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</si>
  <si>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</si>
  <si>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</si>
  <si>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</si>
  <si>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</si>
  <si>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</si>
  <si>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</si>
  <si>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</si>
  <si>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</si>
  <si>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</si>
  <si>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</si>
  <si>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</si>
  <si>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</si>
  <si>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</si>
  <si>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</si>
  <si>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</si>
  <si>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</si>
  <si>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</si>
  <si>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</si>
  <si>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</si>
  <si>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</si>
  <si>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</si>
  <si>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</si>
  <si>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</si>
  <si>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</si>
  <si>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</si>
  <si>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</si>
  <si>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</si>
  <si>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</si>
  <si>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</si>
  <si>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</si>
  <si>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</si>
  <si>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</si>
  <si>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</si>
  <si>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</si>
  <si>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</si>
  <si>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</si>
  <si>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</si>
  <si>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</si>
  <si>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</si>
  <si>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</si>
  <si>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</si>
  <si>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</si>
  <si>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</si>
  <si>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</si>
  <si>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</si>
  <si>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</si>
  <si>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</si>
  <si>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implementare</t>
  </si>
  <si>
    <t>Valoarea eligibilă a proiectului</t>
  </si>
  <si>
    <t>Cod SIPOCA</t>
  </si>
  <si>
    <t>OFP</t>
  </si>
  <si>
    <t>AP3/  /3.1</t>
  </si>
  <si>
    <t>AP3/  /3.2</t>
  </si>
  <si>
    <t>MP</t>
  </si>
  <si>
    <t>Cod apel</t>
  </si>
  <si>
    <t>AP1/11i /1.1</t>
  </si>
  <si>
    <t>AP1/11i /1.4</t>
  </si>
  <si>
    <t>AP 2/11i  /2.2</t>
  </si>
  <si>
    <t>DV</t>
  </si>
  <si>
    <t xml:space="preserve">AP1/11i /1.3 </t>
  </si>
  <si>
    <t>VB</t>
  </si>
  <si>
    <t>CA</t>
  </si>
  <si>
    <t>GD</t>
  </si>
  <si>
    <t>RG</t>
  </si>
  <si>
    <t>RB</t>
  </si>
  <si>
    <t>AI</t>
  </si>
  <si>
    <t>OD</t>
  </si>
  <si>
    <t>MN</t>
  </si>
  <si>
    <t>MM</t>
  </si>
  <si>
    <t xml:space="preserve">AP1/11i /1.2 </t>
  </si>
  <si>
    <t>**</t>
  </si>
  <si>
    <t>***</t>
  </si>
  <si>
    <t>IP2/2015</t>
  </si>
  <si>
    <t>IP5/2016</t>
  </si>
  <si>
    <t>regiune mai dezvoltată</t>
  </si>
  <si>
    <t>regiune mai puțin dezvoltată</t>
  </si>
  <si>
    <t>AA4/ 21.11.2017</t>
  </si>
  <si>
    <t>n.a</t>
  </si>
  <si>
    <t>Omdrapfe nr. 3042/18.05.17</t>
  </si>
  <si>
    <t>Omdrapfe nr. 3044/18.05.17</t>
  </si>
  <si>
    <t>AA2 / 28.06.2017</t>
  </si>
  <si>
    <t>AA1 / 09.06.2017</t>
  </si>
  <si>
    <t>AA5 /24.11.2017</t>
  </si>
  <si>
    <t>AA5/ 27.11.2017</t>
  </si>
  <si>
    <t>AA3/ 12.10.2017</t>
  </si>
  <si>
    <t>AA6/ 21.11.2017</t>
  </si>
  <si>
    <t>AA2 / 17.10.2017</t>
  </si>
  <si>
    <t>AA6 /03.11.2017</t>
  </si>
  <si>
    <t>AA2 /14.09.2017</t>
  </si>
  <si>
    <t>AA1 /26.04.2017</t>
  </si>
  <si>
    <t>AA3/ 18.12.2017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</si>
  <si>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</si>
  <si>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</si>
  <si>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</si>
  <si>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</si>
  <si>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</si>
  <si>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</si>
  <si>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</si>
  <si>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</si>
  <si>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</si>
  <si>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</si>
  <si>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</si>
  <si>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</si>
  <si>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</si>
  <si>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</si>
  <si>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</si>
  <si>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</si>
  <si>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</si>
  <si>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1. Ministerul Afacerilor Interne
2. Secretariatul General al Guvernului</t>
  </si>
  <si>
    <t xml:space="preserve">1. Ministerul Afacerilor Interne
Direcţia Generală Anticorupţie
</t>
  </si>
  <si>
    <t>AA6/ 04.01.2018</t>
  </si>
  <si>
    <t>AA1/22.01.18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</si>
  <si>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</si>
  <si>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</si>
  <si>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</si>
  <si>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</si>
  <si>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</si>
  <si>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</si>
  <si>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</si>
  <si>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</si>
  <si>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</si>
  <si>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</si>
  <si>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</si>
  <si>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</si>
  <si>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</si>
  <si>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</si>
  <si>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</si>
  <si>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</si>
  <si>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</si>
  <si>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29.03.2019</t>
  </si>
  <si>
    <t>26.09.2018</t>
  </si>
  <si>
    <t>29.05.2019</t>
  </si>
  <si>
    <t>AP 2/11i  /2.1</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</si>
  <si>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</si>
  <si>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</si>
  <si>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</si>
  <si>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</si>
  <si>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</si>
  <si>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</si>
  <si>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</si>
  <si>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</si>
  <si>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</si>
  <si>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</si>
  <si>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</si>
  <si>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</si>
  <si>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</si>
  <si>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</si>
  <si>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</si>
  <si>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</si>
  <si>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</si>
  <si>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</si>
  <si>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</si>
  <si>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</si>
  <si>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</si>
  <si>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</si>
  <si>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</si>
  <si>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</si>
  <si>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</si>
  <si>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</si>
  <si>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</si>
  <si>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</si>
  <si>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</si>
  <si>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AA3/ 18.01.2018</t>
  </si>
  <si>
    <t>AA3/ 16.01.2018</t>
  </si>
  <si>
    <t>AA4/ 30.01.2018</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</si>
  <si>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</si>
  <si>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</si>
  <si>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</si>
  <si>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</si>
  <si>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</si>
  <si>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</si>
  <si>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</si>
  <si>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</si>
  <si>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</si>
  <si>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</si>
  <si>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</si>
  <si>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</si>
  <si>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</si>
  <si>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</si>
  <si>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</si>
  <si>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</si>
  <si>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</si>
  <si>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</si>
  <si>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</si>
  <si>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</si>
  <si>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</si>
  <si>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</si>
  <si>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</si>
  <si>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</si>
  <si>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</si>
  <si>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</si>
  <si>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</si>
  <si>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</si>
  <si>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</si>
  <si>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</si>
  <si>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</si>
  <si>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</si>
  <si>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</si>
  <si>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</si>
  <si>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</si>
  <si>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</si>
  <si>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</si>
  <si>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</si>
  <si>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</si>
  <si>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</si>
  <si>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</si>
  <si>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</si>
  <si>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</si>
  <si>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</si>
  <si>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</si>
  <si>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</si>
  <si>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</si>
  <si>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</si>
  <si>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 xml:space="preserve">Proiectul are ca obiectiv general:Crearea şi dezvoltarea unui cadru unitar pentru realizarea unui management performant la nivelul Primariei Mangalia, prin introducerea de sisteme și standarde comune ce optimizează procesele orientate catre beneficiari in concordanta cu SCAP.
OS 1 - Performanta organizationala crescuta prin implementarea Instrumentului de auto-evaluare a modului de funcţionare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
</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</si>
  <si>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</si>
  <si>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</si>
  <si>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</si>
  <si>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</si>
  <si>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</si>
  <si>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</si>
  <si>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</si>
  <si>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</si>
  <si>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</si>
  <si>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</si>
  <si>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</si>
  <si>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</si>
  <si>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</si>
  <si>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</si>
  <si>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</si>
  <si>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</si>
  <si>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</si>
  <si>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</si>
  <si>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</si>
  <si>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</si>
  <si>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</si>
  <si>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</si>
  <si>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</si>
  <si>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</si>
  <si>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</si>
  <si>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</si>
  <si>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</si>
  <si>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</si>
  <si>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</si>
  <si>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</si>
  <si>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</si>
  <si>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 xml:space="preserve">Omdrapfe nr.  2261/27.02.2018 </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</si>
  <si>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</si>
  <si>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</si>
  <si>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</si>
  <si>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</si>
  <si>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</si>
  <si>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</si>
  <si>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</si>
  <si>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</si>
  <si>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AA4/ 14.03.2018</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</si>
  <si>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</si>
  <si>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</si>
  <si>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</si>
  <si>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</si>
  <si>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</si>
  <si>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</si>
  <si>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</si>
  <si>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</si>
  <si>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</si>
  <si>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</si>
  <si>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</si>
  <si>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</si>
  <si>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</si>
  <si>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</si>
  <si>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</si>
  <si>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AA4/12.03.2018</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</si>
  <si>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</si>
  <si>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finalizat</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</si>
  <si>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</si>
  <si>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</si>
  <si>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</si>
  <si>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</si>
  <si>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</si>
  <si>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</si>
  <si>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</si>
  <si>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</si>
  <si>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</si>
  <si>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Municipiul  Cransebeș</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</si>
  <si>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</si>
  <si>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</si>
  <si>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</si>
  <si>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</si>
  <si>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</si>
  <si>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</si>
  <si>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</si>
  <si>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</si>
  <si>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</si>
  <si>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</si>
  <si>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</si>
  <si>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</si>
  <si>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</si>
  <si>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</si>
  <si>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</si>
  <si>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</si>
  <si>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</si>
  <si>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</si>
  <si>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</si>
  <si>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</si>
  <si>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</si>
  <si>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</si>
  <si>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</si>
  <si>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</si>
  <si>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</si>
  <si>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</si>
  <si>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</si>
  <si>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in implementare</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</si>
  <si>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</si>
  <si>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</si>
  <si>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</si>
  <si>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</si>
  <si>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</si>
  <si>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</si>
  <si>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</si>
  <si>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</si>
  <si>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</si>
  <si>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</si>
  <si>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</si>
  <si>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</si>
  <si>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</si>
  <si>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</si>
  <si>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</si>
  <si>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</si>
  <si>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</si>
  <si>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</si>
  <si>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</si>
  <si>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</si>
  <si>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</si>
  <si>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AA1/03.04.2018</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</si>
  <si>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</si>
  <si>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</si>
  <si>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</si>
  <si>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</si>
  <si>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</si>
  <si>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</si>
  <si>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</si>
  <si>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</si>
  <si>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</si>
  <si>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</si>
  <si>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</si>
  <si>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2. Dezvoltarea si promovarea a unui mecanism de monitorizare si a 2 politici publice alternative în domeniul educației.</t>
  </si>
  <si>
    <t>Un dialog social european prin imbunatatirea si actualizarea Legii Dialogului Social din Romania</t>
  </si>
  <si>
    <t>120 - Investiții în capacitatea instituțională și în eficiența administrațiilor și a serviciilor publice la nivel național, regional și local, în perspectiva realizării de reforme, a unei mai bune legiferări și a bunei guvernanțe</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</si>
  <si>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</si>
  <si>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</si>
  <si>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</si>
  <si>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</si>
  <si>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</si>
  <si>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</si>
  <si>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</si>
  <si>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</si>
  <si>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</si>
  <si>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</si>
  <si>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</si>
  <si>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</si>
  <si>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</si>
  <si>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</si>
  <si>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</si>
  <si>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</si>
  <si>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 xml:space="preserve">  </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</si>
  <si>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</si>
  <si>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</si>
  <si>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</si>
  <si>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</si>
  <si>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</si>
  <si>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</si>
  <si>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</si>
  <si>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</si>
  <si>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</si>
  <si>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</si>
  <si>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</si>
  <si>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</si>
  <si>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</si>
  <si>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</si>
  <si>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PRAHOVA</t>
  </si>
  <si>
    <t>TULCEA</t>
  </si>
  <si>
    <t>VÂLCEA</t>
  </si>
  <si>
    <t>Cod MySMIS</t>
  </si>
  <si>
    <t>MySMIS Code</t>
  </si>
  <si>
    <t>AA6 /21.02.2018</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</si>
  <si>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</si>
  <si>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</si>
  <si>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</si>
  <si>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</si>
  <si>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</si>
  <si>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</si>
  <si>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</si>
  <si>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</si>
  <si>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</si>
  <si>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</si>
  <si>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</si>
  <si>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</si>
  <si>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</si>
  <si>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</si>
  <si>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AA2/03.05.2018</t>
  </si>
  <si>
    <t>AA7 /00.05.2018</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</si>
  <si>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</si>
  <si>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</si>
  <si>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</si>
  <si>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</si>
  <si>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AA4 /24.04.18</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</si>
  <si>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</si>
  <si>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</si>
  <si>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</si>
  <si>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</si>
  <si>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Omdrap 4668/27.04.2018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</si>
  <si>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</si>
  <si>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</si>
  <si>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</si>
  <si>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</si>
  <si>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</si>
  <si>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</si>
  <si>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</si>
  <si>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</si>
  <si>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</si>
  <si>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</si>
  <si>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</si>
  <si>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</si>
  <si>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</si>
  <si>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</si>
  <si>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AP1/1.1</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</si>
  <si>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</si>
  <si>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</si>
  <si>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</si>
  <si>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</si>
  <si>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</si>
  <si>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</si>
  <si>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</si>
  <si>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</si>
  <si>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</si>
  <si>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</si>
  <si>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</si>
  <si>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</si>
  <si>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</si>
  <si>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</si>
  <si>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</si>
  <si>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</si>
  <si>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</si>
  <si>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</si>
  <si>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</si>
  <si>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</si>
  <si>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</si>
  <si>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</si>
  <si>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</si>
  <si>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</si>
  <si>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</si>
  <si>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</si>
  <si>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</si>
  <si>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</si>
  <si>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</si>
  <si>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</si>
  <si>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</si>
  <si>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</si>
  <si>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</si>
  <si>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</si>
  <si>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AP 2/11i  /2.3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</si>
  <si>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</si>
  <si>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</si>
  <si>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</si>
  <si>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</si>
  <si>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</si>
  <si>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</si>
  <si>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</si>
  <si>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</si>
  <si>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</si>
  <si>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</si>
  <si>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</si>
  <si>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</si>
  <si>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</si>
  <si>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</si>
  <si>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</si>
  <si>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</si>
  <si>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</si>
  <si>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</si>
  <si>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</si>
  <si>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</si>
  <si>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</si>
  <si>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</si>
  <si>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</si>
  <si>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national, format din 160 de reprezentati ai UAT si organizatii civice din
Romania, pentru formularea si promovarea de propuneri alternative la politicile publice initiate de Guvern.
OS2. Formarea membrilor GT , pentru cresterea capacitatii de a identifica probleme in comunitate si a formula politici publice
alternative.
</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</si>
  <si>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</si>
  <si>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</si>
  <si>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</si>
  <si>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</si>
  <si>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</si>
  <si>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</si>
  <si>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</si>
  <si>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</si>
  <si>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</si>
  <si>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</si>
  <si>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</si>
  <si>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</si>
  <si>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</si>
  <si>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</si>
  <si>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AP 2/2.1</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</si>
  <si>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</si>
  <si>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</si>
  <si>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</si>
  <si>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</si>
  <si>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</si>
  <si>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</si>
  <si>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</si>
  <si>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</si>
  <si>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</si>
  <si>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</si>
  <si>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</si>
  <si>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</si>
  <si>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</si>
  <si>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</si>
  <si>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</si>
  <si>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</si>
  <si>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</si>
  <si>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</si>
  <si>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</si>
  <si>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</si>
  <si>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</si>
  <si>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</si>
  <si>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</si>
  <si>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</si>
  <si>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</si>
  <si>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</si>
  <si>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</si>
  <si>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</si>
  <si>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</si>
  <si>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</si>
  <si>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Municipiul Toplița</t>
  </si>
  <si>
    <t>Imbunatatirea calitatii serviciilor furnizate de primaria Municipiului Toplita prin introducerea si
mentinerea sistemului de management al calitatii ISO9001:2015</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</si>
  <si>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</si>
  <si>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Toplița</t>
  </si>
  <si>
    <t>AA4/ 12.06.2018</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</si>
  <si>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</si>
  <si>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</si>
  <si>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</si>
  <si>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</si>
  <si>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</si>
  <si>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</si>
  <si>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</si>
  <si>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</si>
  <si>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</si>
  <si>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</si>
  <si>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</si>
  <si>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</si>
  <si>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</si>
  <si>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</si>
  <si>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</si>
  <si>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</si>
  <si>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</si>
  <si>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</si>
  <si>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</si>
  <si>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</si>
  <si>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</si>
  <si>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</si>
  <si>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</si>
  <si>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</si>
  <si>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</si>
  <si>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</si>
  <si>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</si>
  <si>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</si>
  <si>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SD</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</si>
  <si>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</si>
  <si>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</si>
  <si>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18.06.2018</t>
  </si>
  <si>
    <t>18.10.2019</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</si>
  <si>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</si>
  <si>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</si>
  <si>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</si>
  <si>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</si>
  <si>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</si>
  <si>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</si>
  <si>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</si>
  <si>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</si>
  <si>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</si>
  <si>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</si>
  <si>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</si>
  <si>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</si>
  <si>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</si>
  <si>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</si>
  <si>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</si>
  <si>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</si>
  <si>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</si>
  <si>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</si>
  <si>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</si>
  <si>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</si>
  <si>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</si>
  <si>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</si>
  <si>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</si>
  <si>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</si>
  <si>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</si>
  <si>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</si>
  <si>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</si>
  <si>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AP1/22i /2.2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</si>
  <si>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</si>
  <si>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</si>
  <si>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</si>
  <si>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</si>
  <si>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</si>
  <si>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</si>
  <si>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</si>
  <si>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</si>
  <si>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</si>
  <si>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</si>
  <si>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</si>
  <si>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</si>
  <si>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</si>
  <si>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</si>
  <si>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</si>
  <si>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</si>
  <si>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</si>
  <si>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</si>
  <si>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</si>
  <si>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</si>
  <si>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</si>
  <si>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ce nr are regiunea?</t>
  </si>
  <si>
    <t>Cresterea capacitaþii administrative a Municipiului Constanþa prin introducerea si menþinerea
sistemului de management al calitaþii ISO 9001</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</si>
  <si>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</si>
  <si>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</si>
  <si>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</si>
  <si>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DS</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</si>
  <si>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</si>
  <si>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</si>
  <si>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27.06.2018</t>
  </si>
  <si>
    <t>27.10.2019</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</si>
  <si>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</si>
  <si>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</si>
  <si>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</si>
  <si>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24.06.2018</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</si>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</sst>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0.000000000"/>
    <numFmt numFmtId="165" formatCode="#,##0.00_ ;\-#,##0.00\ "/>
  </numFmts>
  <fonts count="3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Trebuchet MS"/>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8"/>
      <color theme="1"/>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tint="0.39997558519241921"/>
        <bgColor indexed="64"/>
      </patternFill>
    </fill>
  </fills>
  <borders count="25">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s>
  <cellStyleXfs count="7">
    <xf numFmtId="0" fontId="0" fillId="0" borderId="0"/>
    <xf numFmtId="43" fontId="8" fillId="0" borderId="0" applyFont="0" applyFill="0" applyBorder="0" applyAlignment="0" applyProtection="0"/>
    <xf numFmtId="43" fontId="8" fillId="0" borderId="0" applyFont="0" applyFill="0" applyBorder="0" applyAlignment="0" applyProtection="0"/>
    <xf numFmtId="0" fontId="35" fillId="0" borderId="0"/>
    <xf numFmtId="0" fontId="8" fillId="0" borderId="0"/>
    <xf numFmtId="43" fontId="8" fillId="0" borderId="0" applyFont="0" applyFill="0" applyBorder="0" applyAlignment="0" applyProtection="0"/>
    <xf numFmtId="43" fontId="8" fillId="0" borderId="0" applyFont="0" applyFill="0" applyBorder="0" applyAlignment="0" applyProtection="0"/>
  </cellStyleXfs>
  <cellXfs count="271">
    <xf numFmtId="0" fontId="0" fillId="0" borderId="0" xfId="0"/>
    <xf numFmtId="0" fontId="0" fillId="0" borderId="0" xfId="0" applyFont="1"/>
    <xf numFmtId="0" fontId="7" fillId="0" borderId="0" xfId="0" applyFont="1"/>
    <xf numFmtId="0" fontId="0" fillId="0" borderId="0" xfId="0" applyFont="1" applyFill="1"/>
    <xf numFmtId="0"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justify" vertical="center" wrapText="1"/>
    </xf>
    <xf numFmtId="14" fontId="9" fillId="0" borderId="3"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0" fillId="0" borderId="0" xfId="0" applyFont="1" applyAlignment="1">
      <alignment wrapText="1"/>
    </xf>
    <xf numFmtId="0" fontId="9" fillId="0" borderId="2"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0" fillId="2" borderId="3" xfId="0" applyFont="1" applyFill="1" applyBorder="1" applyAlignment="1">
      <alignment vertical="center"/>
    </xf>
    <xf numFmtId="0" fontId="10"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0" fontId="0" fillId="0" borderId="0" xfId="0" applyFont="1" applyAlignment="1">
      <alignment horizontal="left"/>
    </xf>
    <xf numFmtId="0" fontId="0" fillId="6" borderId="0" xfId="0" applyFont="1" applyFill="1"/>
    <xf numFmtId="0" fontId="11" fillId="0" borderId="3" xfId="0" applyNumberFormat="1" applyFont="1" applyFill="1" applyBorder="1" applyAlignment="1">
      <alignment horizontal="left" vertical="center" wrapText="1"/>
    </xf>
    <xf numFmtId="14" fontId="11" fillId="0" borderId="3" xfId="0" applyNumberFormat="1" applyFont="1" applyFill="1" applyBorder="1" applyAlignment="1">
      <alignment horizontal="center" vertical="center" wrapText="1"/>
    </xf>
    <xf numFmtId="0" fontId="11" fillId="2" borderId="3" xfId="0" applyNumberFormat="1" applyFont="1" applyFill="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xf>
    <xf numFmtId="0" fontId="0" fillId="0" borderId="0" xfId="0" applyFont="1" applyAlignment="1">
      <alignment horizontal="center"/>
    </xf>
    <xf numFmtId="0" fontId="0" fillId="0" borderId="0" xfId="0" applyFont="1" applyFill="1" applyAlignment="1">
      <alignment horizontal="center"/>
    </xf>
    <xf numFmtId="0" fontId="13" fillId="2" borderId="3" xfId="0" applyFont="1" applyFill="1" applyBorder="1" applyAlignment="1">
      <alignment horizontal="left" vertical="center" wrapText="1"/>
    </xf>
    <xf numFmtId="0" fontId="9" fillId="0" borderId="3" xfId="0" applyNumberFormat="1" applyFont="1" applyFill="1" applyBorder="1" applyAlignment="1">
      <alignment horizontal="justify" vertical="top" wrapText="1"/>
    </xf>
    <xf numFmtId="165" fontId="9" fillId="0" borderId="3" xfId="1" applyNumberFormat="1" applyFont="1" applyFill="1" applyBorder="1" applyAlignment="1">
      <alignment horizontal="center" vertical="center" wrapText="1"/>
    </xf>
    <xf numFmtId="0" fontId="9" fillId="2" borderId="3" xfId="0" applyNumberFormat="1" applyFont="1" applyFill="1" applyBorder="1" applyAlignment="1">
      <alignment horizontal="left" vertical="center" wrapText="1"/>
    </xf>
    <xf numFmtId="0" fontId="11" fillId="0" borderId="3" xfId="0" applyNumberFormat="1" applyFont="1" applyFill="1" applyBorder="1" applyAlignment="1">
      <alignment horizontal="center" vertical="center" wrapText="1"/>
    </xf>
    <xf numFmtId="0" fontId="0" fillId="0" borderId="0" xfId="0" applyFont="1" applyAlignment="1">
      <alignment horizontal="center" vertical="center"/>
    </xf>
    <xf numFmtId="14" fontId="11" fillId="0" borderId="3" xfId="0" applyNumberFormat="1" applyFont="1" applyFill="1" applyBorder="1" applyAlignment="1">
      <alignment horizontal="left" vertical="center" wrapText="1"/>
    </xf>
    <xf numFmtId="164" fontId="11" fillId="0" borderId="3" xfId="0" applyNumberFormat="1" applyFont="1" applyFill="1" applyBorder="1" applyAlignment="1">
      <alignment horizontal="left" vertical="center" wrapText="1"/>
    </xf>
    <xf numFmtId="0" fontId="13" fillId="0" borderId="0" xfId="0" applyFont="1" applyAlignment="1">
      <alignment horizontal="left" vertical="center" wrapText="1"/>
    </xf>
    <xf numFmtId="0" fontId="20" fillId="0" borderId="0" xfId="0" applyFont="1" applyAlignment="1">
      <alignment vertical="center" wrapText="1"/>
    </xf>
    <xf numFmtId="0" fontId="11" fillId="0" borderId="3" xfId="0" applyNumberFormat="1" applyFont="1" applyFill="1" applyBorder="1" applyAlignment="1">
      <alignment horizontal="justify" vertical="top" wrapText="1"/>
    </xf>
    <xf numFmtId="164" fontId="11" fillId="0" borderId="3" xfId="0" applyNumberFormat="1" applyFont="1" applyFill="1" applyBorder="1" applyAlignment="1">
      <alignment horizontal="center" vertical="center" wrapText="1"/>
    </xf>
    <xf numFmtId="0" fontId="13" fillId="0" borderId="0" xfId="0" applyFont="1"/>
    <xf numFmtId="4" fontId="11" fillId="0" borderId="3" xfId="1" applyNumberFormat="1" applyFont="1" applyFill="1" applyBorder="1" applyAlignment="1">
      <alignment horizontal="center" vertical="center" wrapText="1"/>
    </xf>
    <xf numFmtId="0" fontId="13" fillId="0" borderId="3" xfId="0" applyFont="1" applyBorder="1" applyAlignment="1">
      <alignment vertical="center" wrapText="1"/>
    </xf>
    <xf numFmtId="0" fontId="9" fillId="0" borderId="3" xfId="0" applyNumberFormat="1" applyFont="1" applyFill="1" applyBorder="1" applyAlignment="1">
      <alignment horizontal="left" vertical="top" wrapText="1"/>
    </xf>
    <xf numFmtId="0" fontId="10" fillId="0" borderId="3" xfId="0" applyFont="1" applyFill="1" applyBorder="1" applyAlignment="1">
      <alignment horizontal="center" vertical="center" wrapText="1"/>
    </xf>
    <xf numFmtId="0" fontId="22" fillId="0" borderId="0" xfId="0" applyFont="1" applyAlignment="1">
      <alignment vertical="center" wrapText="1"/>
    </xf>
    <xf numFmtId="0" fontId="22" fillId="0" borderId="3" xfId="0" applyFont="1" applyBorder="1" applyAlignment="1">
      <alignment vertical="center" wrapText="1"/>
    </xf>
    <xf numFmtId="0" fontId="21" fillId="0" borderId="3" xfId="0" applyFont="1" applyBorder="1" applyAlignment="1">
      <alignment vertical="top" wrapText="1"/>
    </xf>
    <xf numFmtId="0" fontId="25" fillId="0" borderId="3" xfId="0" applyFont="1" applyBorder="1" applyAlignment="1">
      <alignment horizontal="justify" vertical="top" wrapText="1"/>
    </xf>
    <xf numFmtId="0" fontId="25" fillId="0" borderId="3" xfId="0" applyFont="1" applyBorder="1" applyAlignment="1">
      <alignment horizontal="left" vertical="center" wrapText="1"/>
    </xf>
    <xf numFmtId="0" fontId="22" fillId="0" borderId="3" xfId="0" applyNumberFormat="1" applyFont="1" applyFill="1" applyBorder="1" applyAlignment="1">
      <alignment vertical="center"/>
    </xf>
    <xf numFmtId="0" fontId="25" fillId="0" borderId="3" xfId="0" applyNumberFormat="1" applyFont="1" applyFill="1" applyBorder="1" applyAlignment="1">
      <alignment horizontal="left" vertical="center" wrapText="1"/>
    </xf>
    <xf numFmtId="165" fontId="9" fillId="2" borderId="3" xfId="1" applyNumberFormat="1" applyFont="1" applyFill="1" applyBorder="1" applyAlignment="1">
      <alignment horizontal="center" vertical="center" wrapText="1"/>
    </xf>
    <xf numFmtId="0" fontId="22" fillId="0" borderId="3" xfId="0" applyNumberFormat="1" applyFont="1" applyFill="1" applyBorder="1" applyAlignment="1">
      <alignment vertical="center" wrapText="1"/>
    </xf>
    <xf numFmtId="0" fontId="28" fillId="0" borderId="3" xfId="0" applyFont="1" applyBorder="1" applyAlignment="1">
      <alignment horizontal="left" vertical="center" wrapText="1"/>
    </xf>
    <xf numFmtId="0" fontId="9" fillId="3" borderId="3" xfId="0" applyNumberFormat="1"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0" fontId="29" fillId="0" borderId="2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Font="1" applyAlignment="1">
      <alignment horizontal="center" vertical="center" wrapText="1"/>
    </xf>
    <xf numFmtId="0" fontId="6"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Alignment="1">
      <alignment vertical="center" wrapText="1"/>
    </xf>
    <xf numFmtId="0" fontId="20" fillId="0" borderId="0" xfId="0" applyFont="1" applyBorder="1" applyAlignment="1">
      <alignment horizontal="justify" vertical="center"/>
    </xf>
    <xf numFmtId="0" fontId="0" fillId="3" borderId="13" xfId="0" applyFill="1" applyBorder="1" applyAlignment="1">
      <alignment horizontal="center" vertical="center" wrapText="1"/>
    </xf>
    <xf numFmtId="0" fontId="0" fillId="3" borderId="19" xfId="0" applyFill="1" applyBorder="1" applyAlignment="1">
      <alignment horizontal="center" vertical="center" wrapText="1"/>
    </xf>
    <xf numFmtId="0" fontId="10" fillId="3" borderId="0" xfId="0" applyFont="1" applyFill="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Border="1" applyAlignment="1">
      <alignment horizontal="center" vertical="center" wrapText="1"/>
    </xf>
    <xf numFmtId="14" fontId="6" fillId="0" borderId="3" xfId="0" applyNumberFormat="1" applyFont="1" applyFill="1" applyBorder="1" applyAlignment="1">
      <alignment horizontal="center" vertical="center" wrapText="1"/>
    </xf>
    <xf numFmtId="4" fontId="32" fillId="3" borderId="0" xfId="0" applyNumberFormat="1" applyFont="1" applyFill="1" applyAlignment="1">
      <alignment horizontal="center" vertical="center" wrapText="1"/>
    </xf>
    <xf numFmtId="0" fontId="0" fillId="0" borderId="3" xfId="0" applyFont="1" applyFill="1" applyBorder="1" applyAlignment="1">
      <alignment horizontal="center" vertical="center" wrapText="1"/>
    </xf>
    <xf numFmtId="0" fontId="21" fillId="0" borderId="3" xfId="0" applyFont="1" applyFill="1" applyBorder="1" applyAlignment="1">
      <alignment vertical="top" wrapText="1"/>
    </xf>
    <xf numFmtId="0" fontId="34" fillId="0" borderId="3" xfId="0" applyNumberFormat="1" applyFont="1" applyFill="1" applyBorder="1" applyAlignment="1">
      <alignment vertical="center"/>
    </xf>
    <xf numFmtId="14" fontId="12" fillId="0" borderId="3" xfId="0" applyNumberFormat="1" applyFont="1" applyFill="1" applyBorder="1" applyAlignment="1">
      <alignment horizontal="center" vertical="center" wrapText="1"/>
    </xf>
    <xf numFmtId="0" fontId="34" fillId="0" borderId="3" xfId="0" applyNumberFormat="1" applyFont="1" applyFill="1" applyBorder="1" applyAlignment="1">
      <alignment vertical="center" wrapText="1"/>
    </xf>
    <xf numFmtId="4" fontId="33" fillId="3" borderId="3" xfId="0" applyNumberFormat="1" applyFont="1" applyFill="1" applyBorder="1" applyAlignment="1">
      <alignment horizontal="center" vertical="center"/>
    </xf>
    <xf numFmtId="0" fontId="22" fillId="0" borderId="19" xfId="0" applyFont="1" applyBorder="1" applyAlignment="1">
      <alignment vertical="center" wrapText="1"/>
    </xf>
    <xf numFmtId="0" fontId="22" fillId="0" borderId="22" xfId="0" applyFont="1" applyBorder="1" applyAlignment="1">
      <alignment vertical="center" wrapText="1"/>
    </xf>
    <xf numFmtId="0" fontId="6" fillId="0" borderId="2" xfId="0" applyNumberFormat="1"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wrapText="1"/>
    </xf>
    <xf numFmtId="14" fontId="0" fillId="0" borderId="3" xfId="0" applyNumberFormat="1" applyFont="1" applyBorder="1" applyAlignment="1">
      <alignment horizontal="center"/>
    </xf>
    <xf numFmtId="14" fontId="6" fillId="0" borderId="3" xfId="0" applyNumberFormat="1" applyFont="1" applyFill="1" applyBorder="1" applyAlignment="1">
      <alignment horizontal="center" vertical="center" wrapText="1"/>
    </xf>
    <xf numFmtId="0" fontId="34" fillId="0" borderId="3" xfId="0" applyFont="1" applyBorder="1" applyAlignment="1">
      <alignment vertical="center" wrapText="1"/>
    </xf>
    <xf numFmtId="0" fontId="6" fillId="0" borderId="3" xfId="0" applyNumberFormat="1" applyFont="1" applyFill="1" applyBorder="1" applyAlignment="1">
      <alignment horizontal="left" vertical="center" wrapText="1"/>
    </xf>
    <xf numFmtId="0" fontId="22" fillId="0" borderId="15" xfId="0" applyNumberFormat="1" applyFont="1" applyFill="1" applyBorder="1" applyAlignment="1">
      <alignment vertical="center" wrapText="1"/>
    </xf>
    <xf numFmtId="0" fontId="3" fillId="0" borderId="0" xfId="0" applyFont="1" applyAlignment="1">
      <alignment horizontal="left" vertical="center" wrapText="1"/>
    </xf>
    <xf numFmtId="0" fontId="6" fillId="0" borderId="3"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9" fillId="0" borderId="3" xfId="0" applyFont="1" applyBorder="1" applyAlignment="1">
      <alignment horizontal="left" vertical="center" wrapText="1"/>
    </xf>
    <xf numFmtId="0"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164" fontId="0"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9" fillId="0" borderId="3" xfId="4" applyNumberFormat="1" applyFont="1" applyFill="1" applyBorder="1" applyAlignment="1">
      <alignment horizontal="center" vertical="center" wrapText="1"/>
    </xf>
    <xf numFmtId="14" fontId="9" fillId="0" borderId="3" xfId="4" applyNumberFormat="1" applyFont="1" applyFill="1" applyBorder="1" applyAlignment="1">
      <alignment horizontal="center" vertical="center" wrapText="1"/>
    </xf>
    <xf numFmtId="164" fontId="9" fillId="0" borderId="3" xfId="4" applyNumberFormat="1" applyFont="1" applyFill="1" applyBorder="1" applyAlignment="1">
      <alignment horizontal="center" vertical="center" wrapText="1"/>
    </xf>
    <xf numFmtId="0" fontId="9" fillId="2" borderId="3" xfId="4" applyNumberFormat="1" applyFont="1" applyFill="1" applyBorder="1" applyAlignment="1">
      <alignment horizontal="center" vertical="center" wrapText="1"/>
    </xf>
    <xf numFmtId="0" fontId="11" fillId="2" borderId="3" xfId="4" applyNumberFormat="1" applyFont="1" applyFill="1" applyBorder="1" applyAlignment="1">
      <alignment horizontal="center" vertical="center" wrapText="1"/>
    </xf>
    <xf numFmtId="0" fontId="13" fillId="2" borderId="3" xfId="4" applyFont="1" applyFill="1" applyBorder="1" applyAlignment="1">
      <alignment horizontal="center" vertical="center" wrapText="1"/>
    </xf>
    <xf numFmtId="0" fontId="11" fillId="0" borderId="3" xfId="4" applyNumberFormat="1" applyFont="1" applyFill="1" applyBorder="1" applyAlignment="1">
      <alignment horizontal="justify" vertical="top" wrapText="1"/>
    </xf>
    <xf numFmtId="0" fontId="25" fillId="0" borderId="3" xfId="4" applyNumberFormat="1" applyFont="1" applyFill="1" applyBorder="1" applyAlignment="1">
      <alignment horizontal="left" vertical="center" wrapText="1"/>
    </xf>
    <xf numFmtId="0" fontId="22" fillId="0" borderId="15" xfId="4" applyNumberFormat="1" applyFont="1" applyFill="1" applyBorder="1" applyAlignment="1">
      <alignment vertical="center" wrapText="1"/>
    </xf>
    <xf numFmtId="165" fontId="13" fillId="0" borderId="3" xfId="0" applyNumberFormat="1" applyFont="1" applyFill="1" applyBorder="1" applyAlignment="1">
      <alignment horizontal="center" vertical="center" wrapText="1"/>
    </xf>
    <xf numFmtId="0" fontId="21" fillId="0" borderId="15" xfId="0" applyNumberFormat="1" applyFont="1" applyFill="1" applyBorder="1" applyAlignment="1">
      <alignment vertical="center" wrapText="1"/>
    </xf>
    <xf numFmtId="0" fontId="36" fillId="0" borderId="3" xfId="0" applyNumberFormat="1" applyFont="1" applyFill="1" applyBorder="1" applyAlignment="1">
      <alignment horizontal="left" vertical="center" wrapText="1"/>
    </xf>
    <xf numFmtId="0" fontId="11" fillId="0" borderId="3" xfId="0" applyFont="1" applyBorder="1" applyAlignment="1">
      <alignment horizontal="left" vertical="center" wrapText="1"/>
    </xf>
    <xf numFmtId="0" fontId="11" fillId="2" borderId="3" xfId="0" applyFont="1" applyFill="1" applyBorder="1" applyAlignment="1">
      <alignment horizontal="center" vertical="center" wrapText="1"/>
    </xf>
    <xf numFmtId="0" fontId="11" fillId="0" borderId="0" xfId="0" applyFont="1" applyAlignment="1">
      <alignment horizontal="left" vertical="center"/>
    </xf>
    <xf numFmtId="0" fontId="5" fillId="0" borderId="0" xfId="0" applyFont="1" applyAlignment="1">
      <alignment wrapText="1"/>
    </xf>
    <xf numFmtId="0" fontId="37" fillId="0" borderId="0" xfId="0" applyFont="1" applyAlignment="1">
      <alignment wrapText="1"/>
    </xf>
    <xf numFmtId="0" fontId="6" fillId="0" borderId="3" xfId="0" applyNumberFormat="1" applyFont="1" applyFill="1" applyBorder="1" applyAlignment="1">
      <alignment horizontal="left" vertical="center" wrapText="1"/>
    </xf>
    <xf numFmtId="0" fontId="2" fillId="0" borderId="0" xfId="0" applyFont="1" applyAlignment="1">
      <alignment vertical="center" wrapText="1"/>
    </xf>
    <xf numFmtId="0" fontId="6" fillId="5"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4" fontId="6" fillId="0" borderId="3" xfId="0" applyNumberFormat="1" applyFont="1" applyFill="1" applyBorder="1" applyAlignment="1">
      <alignment horizontal="center" vertical="center" wrapText="1"/>
    </xf>
    <xf numFmtId="0" fontId="0" fillId="3" borderId="0" xfId="0" applyFont="1" applyFill="1" applyAlignment="1">
      <alignment horizontal="center"/>
    </xf>
    <xf numFmtId="0" fontId="9" fillId="0" borderId="3" xfId="0" applyFont="1" applyBorder="1" applyAlignment="1">
      <alignment horizontal="justify" wrapText="1"/>
    </xf>
    <xf numFmtId="0" fontId="6" fillId="0" borderId="3"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6" borderId="6"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0" fontId="6" fillId="6" borderId="6"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4" fontId="6" fillId="6" borderId="8" xfId="0" applyNumberFormat="1" applyFont="1" applyFill="1" applyBorder="1" applyAlignment="1">
      <alignment horizontal="center" vertical="center" wrapText="1"/>
    </xf>
    <xf numFmtId="4" fontId="6" fillId="6" borderId="12" xfId="0" applyNumberFormat="1" applyFont="1" applyFill="1" applyBorder="1" applyAlignment="1">
      <alignment horizontal="center"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17"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6" fillId="0" borderId="3"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 fontId="6" fillId="0" borderId="9"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5" fillId="0" borderId="18"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9" fillId="0" borderId="15" xfId="4" applyNumberFormat="1" applyFont="1" applyFill="1" applyBorder="1" applyAlignment="1">
      <alignment horizontal="center" vertical="center" wrapText="1"/>
    </xf>
    <xf numFmtId="0" fontId="15" fillId="0" borderId="15" xfId="4" applyNumberFormat="1" applyFont="1" applyFill="1" applyBorder="1" applyAlignment="1">
      <alignment horizontal="center" vertical="center" wrapText="1"/>
    </xf>
    <xf numFmtId="0" fontId="16" fillId="0" borderId="0" xfId="0" applyFont="1" applyFill="1"/>
    <xf numFmtId="0" fontId="10" fillId="0" borderId="3" xfId="0" applyFont="1" applyFill="1" applyBorder="1" applyAlignment="1">
      <alignment vertical="center" wrapText="1"/>
    </xf>
    <xf numFmtId="0" fontId="9" fillId="0" borderId="3" xfId="0" applyNumberFormat="1" applyFont="1" applyFill="1" applyBorder="1" applyAlignment="1">
      <alignment vertical="center" wrapText="1"/>
    </xf>
    <xf numFmtId="0" fontId="11" fillId="0" borderId="3" xfId="0" applyFont="1" applyFill="1" applyBorder="1" applyAlignment="1">
      <alignment vertical="center" wrapText="1"/>
    </xf>
    <xf numFmtId="0" fontId="13" fillId="0" borderId="3" xfId="0" applyFont="1" applyFill="1" applyBorder="1" applyAlignment="1">
      <alignment vertical="center" wrapText="1"/>
    </xf>
    <xf numFmtId="0" fontId="10" fillId="0" borderId="3" xfId="0" applyFont="1" applyFill="1" applyBorder="1" applyAlignment="1">
      <alignment vertical="center"/>
    </xf>
    <xf numFmtId="0" fontId="10" fillId="0" borderId="3" xfId="4" applyFont="1" applyFill="1" applyBorder="1" applyAlignment="1">
      <alignment vertical="center" wrapText="1"/>
    </xf>
    <xf numFmtId="0" fontId="6" fillId="0" borderId="4"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0" fontId="17"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11" fillId="0" borderId="3" xfId="4"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4" borderId="3"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4" fontId="6" fillId="8" borderId="6"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4" fontId="6" fillId="4" borderId="3" xfId="0" applyNumberFormat="1" applyFont="1" applyFill="1" applyBorder="1" applyAlignment="1">
      <alignment horizontal="center" vertical="center" wrapText="1"/>
    </xf>
    <xf numFmtId="4" fontId="6" fillId="7" borderId="3" xfId="0" applyNumberFormat="1" applyFont="1" applyFill="1" applyBorder="1" applyAlignment="1">
      <alignment horizontal="center" vertical="center" wrapText="1"/>
    </xf>
    <xf numFmtId="4" fontId="6" fillId="8" borderId="21"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6" fillId="6" borderId="6" xfId="0" applyNumberFormat="1" applyFont="1" applyFill="1" applyBorder="1" applyAlignment="1">
      <alignment horizontal="center" vertical="center" wrapText="1"/>
    </xf>
    <xf numFmtId="0" fontId="19" fillId="6" borderId="6" xfId="0" applyFont="1" applyFill="1" applyBorder="1" applyAlignment="1">
      <alignment horizontal="center" vertical="center" wrapText="1"/>
    </xf>
    <xf numFmtId="3" fontId="6" fillId="6" borderId="6" xfId="0" applyNumberFormat="1" applyFont="1" applyFill="1" applyBorder="1" applyAlignment="1">
      <alignment horizontal="center" vertical="center" wrapText="1"/>
    </xf>
    <xf numFmtId="4" fontId="6" fillId="8" borderId="3"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4" fontId="6" fillId="6" borderId="5" xfId="0" applyNumberFormat="1" applyFont="1" applyFill="1" applyBorder="1" applyAlignment="1">
      <alignment horizontal="center" vertical="center" wrapText="1"/>
    </xf>
    <xf numFmtId="0" fontId="19" fillId="6" borderId="5" xfId="0" applyFont="1" applyFill="1" applyBorder="1" applyAlignment="1">
      <alignment horizontal="center" vertical="center" wrapText="1"/>
    </xf>
    <xf numFmtId="3" fontId="6" fillId="6" borderId="5"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4" fontId="13" fillId="3" borderId="0" xfId="0" applyNumberFormat="1" applyFont="1" applyFill="1" applyAlignment="1">
      <alignment horizontal="center" vertical="center" wrapText="1"/>
    </xf>
    <xf numFmtId="165" fontId="9" fillId="3" borderId="3" xfId="1" applyNumberFormat="1" applyFont="1" applyFill="1" applyBorder="1" applyAlignment="1">
      <alignment horizontal="center" vertical="center" wrapText="1"/>
    </xf>
    <xf numFmtId="4" fontId="11" fillId="3" borderId="3" xfId="1" applyNumberFormat="1" applyFont="1" applyFill="1" applyBorder="1" applyAlignment="1">
      <alignment horizontal="center" vertical="center" wrapText="1"/>
    </xf>
    <xf numFmtId="165" fontId="11" fillId="0" borderId="3" xfId="1" applyNumberFormat="1" applyFont="1" applyFill="1" applyBorder="1" applyAlignment="1">
      <alignment horizontal="center" vertical="center" wrapText="1"/>
    </xf>
    <xf numFmtId="165" fontId="11" fillId="3" borderId="3" xfId="1" applyNumberFormat="1" applyFont="1" applyFill="1" applyBorder="1" applyAlignment="1">
      <alignment horizontal="center" vertical="center" wrapText="1"/>
    </xf>
    <xf numFmtId="165" fontId="11" fillId="2" borderId="3" xfId="1"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165" fontId="11" fillId="0" borderId="6" xfId="1" applyNumberFormat="1" applyFont="1" applyFill="1" applyBorder="1" applyAlignment="1">
      <alignment horizontal="center" vertical="center" wrapText="1"/>
    </xf>
    <xf numFmtId="165" fontId="11" fillId="3" borderId="6" xfId="1" applyNumberFormat="1" applyFont="1" applyFill="1" applyBorder="1" applyAlignment="1">
      <alignment horizontal="center" vertical="center" wrapText="1"/>
    </xf>
    <xf numFmtId="4" fontId="11" fillId="0" borderId="6" xfId="1" applyNumberFormat="1" applyFont="1" applyFill="1" applyBorder="1" applyAlignment="1">
      <alignment horizontal="center" vertical="center" wrapText="1"/>
    </xf>
    <xf numFmtId="4" fontId="11" fillId="3" borderId="6" xfId="1"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31" fillId="3" borderId="3" xfId="0" applyNumberFormat="1" applyFont="1" applyFill="1" applyBorder="1" applyAlignment="1">
      <alignment horizontal="center" vertical="center" wrapText="1"/>
    </xf>
    <xf numFmtId="4" fontId="31" fillId="0" borderId="3" xfId="1" applyNumberFormat="1" applyFont="1" applyFill="1" applyBorder="1" applyAlignment="1">
      <alignment horizontal="center" vertical="center" wrapText="1"/>
    </xf>
    <xf numFmtId="4" fontId="31" fillId="3" borderId="3" xfId="0" applyNumberFormat="1" applyFont="1" applyFill="1" applyBorder="1" applyAlignment="1">
      <alignment horizontal="center" vertical="center" wrapText="1"/>
    </xf>
    <xf numFmtId="14" fontId="30" fillId="0" borderId="3" xfId="0" applyNumberFormat="1" applyFont="1" applyFill="1" applyBorder="1" applyAlignment="1">
      <alignment horizontal="center" vertical="center" wrapText="1"/>
    </xf>
    <xf numFmtId="4" fontId="13" fillId="3" borderId="3"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3" borderId="15" xfId="1" applyNumberFormat="1" applyFont="1" applyFill="1" applyBorder="1" applyAlignment="1">
      <alignment horizontal="center" vertical="center" wrapText="1"/>
    </xf>
    <xf numFmtId="165" fontId="9" fillId="3" borderId="6" xfId="1"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165" fontId="9" fillId="0" borderId="9" xfId="1" applyNumberFormat="1" applyFont="1" applyFill="1" applyBorder="1" applyAlignment="1">
      <alignment horizontal="center" vertical="center" wrapText="1"/>
    </xf>
    <xf numFmtId="165" fontId="9" fillId="3" borderId="15" xfId="1" applyNumberFormat="1" applyFont="1" applyFill="1" applyBorder="1" applyAlignment="1">
      <alignment horizontal="center" vertical="center" wrapText="1"/>
    </xf>
    <xf numFmtId="4" fontId="14" fillId="3" borderId="0" xfId="0" applyNumberFormat="1" applyFont="1" applyFill="1" applyAlignment="1">
      <alignment horizontal="center" vertical="center" wrapText="1"/>
    </xf>
    <xf numFmtId="0" fontId="14" fillId="3" borderId="0" xfId="0" applyFont="1" applyFill="1" applyAlignment="1">
      <alignment horizontal="center" vertical="center" wrapText="1"/>
    </xf>
    <xf numFmtId="4" fontId="11" fillId="3" borderId="3" xfId="0" applyNumberFormat="1" applyFont="1" applyFill="1" applyBorder="1" applyAlignment="1">
      <alignment horizontal="center" vertical="center" wrapText="1"/>
    </xf>
    <xf numFmtId="4" fontId="9" fillId="3" borderId="3" xfId="0" applyNumberFormat="1" applyFont="1" applyFill="1" applyBorder="1" applyAlignment="1">
      <alignment horizontal="center" vertical="center" wrapText="1"/>
    </xf>
    <xf numFmtId="4" fontId="20" fillId="3" borderId="0" xfId="0" applyNumberFormat="1" applyFont="1" applyFill="1" applyAlignment="1">
      <alignment horizontal="center" vertical="center" wrapText="1"/>
    </xf>
    <xf numFmtId="4" fontId="20" fillId="3" borderId="3" xfId="0" applyNumberFormat="1" applyFont="1" applyFill="1" applyBorder="1" applyAlignment="1">
      <alignment horizontal="center" vertical="center" wrapText="1"/>
    </xf>
    <xf numFmtId="165" fontId="9" fillId="3" borderId="4" xfId="0" applyNumberFormat="1" applyFont="1" applyFill="1" applyBorder="1" applyAlignment="1">
      <alignment horizontal="center" vertical="center" wrapText="1"/>
    </xf>
    <xf numFmtId="165" fontId="9" fillId="3" borderId="3" xfId="0" applyNumberFormat="1" applyFont="1" applyFill="1" applyBorder="1" applyAlignment="1">
      <alignment horizontal="center" vertical="center" wrapText="1"/>
    </xf>
    <xf numFmtId="165" fontId="9" fillId="2" borderId="3" xfId="0" applyNumberFormat="1" applyFont="1" applyFill="1" applyBorder="1" applyAlignment="1">
      <alignment horizontal="center" vertical="center" wrapText="1"/>
    </xf>
    <xf numFmtId="165" fontId="9" fillId="0" borderId="3" xfId="0" applyNumberFormat="1" applyFont="1" applyBorder="1" applyAlignment="1">
      <alignment horizontal="center" vertical="center" wrapText="1"/>
    </xf>
    <xf numFmtId="165" fontId="0" fillId="0" borderId="0" xfId="0" applyNumberFormat="1" applyFont="1" applyFill="1" applyAlignment="1">
      <alignment horizontal="center"/>
    </xf>
    <xf numFmtId="0" fontId="0" fillId="0" borderId="0" xfId="0" applyNumberFormat="1" applyFont="1" applyAlignment="1">
      <alignment horizontal="center"/>
    </xf>
    <xf numFmtId="165" fontId="11" fillId="0" borderId="3" xfId="0" applyNumberFormat="1" applyFont="1" applyBorder="1" applyAlignment="1">
      <alignment horizontal="center" vertical="center" wrapText="1"/>
    </xf>
    <xf numFmtId="4" fontId="0" fillId="0" borderId="0" xfId="0" applyNumberFormat="1" applyFont="1" applyAlignment="1">
      <alignment horizontal="center"/>
    </xf>
    <xf numFmtId="165" fontId="0" fillId="0" borderId="3" xfId="1" applyNumberFormat="1" applyFont="1" applyFill="1" applyBorder="1" applyAlignment="1">
      <alignment horizontal="center" vertical="center" wrapText="1"/>
    </xf>
    <xf numFmtId="165" fontId="0" fillId="2" borderId="3" xfId="1" applyNumberFormat="1" applyFont="1" applyFill="1" applyBorder="1" applyAlignment="1">
      <alignment horizontal="center" vertical="center" wrapText="1"/>
    </xf>
    <xf numFmtId="3" fontId="0" fillId="0" borderId="0" xfId="0" applyNumberFormat="1" applyFont="1" applyAlignment="1">
      <alignment horizontal="center"/>
    </xf>
    <xf numFmtId="3" fontId="0" fillId="0" borderId="3"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14" fontId="12" fillId="0" borderId="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0" fillId="3" borderId="3" xfId="0" applyFont="1" applyFill="1" applyBorder="1" applyAlignment="1">
      <alignment horizontal="center"/>
    </xf>
    <xf numFmtId="4" fontId="33" fillId="3"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3" borderId="4" xfId="0" applyFont="1" applyFill="1" applyBorder="1" applyAlignment="1">
      <alignment horizontal="center"/>
    </xf>
    <xf numFmtId="0" fontId="0" fillId="3" borderId="22" xfId="0" applyFont="1" applyFill="1" applyBorder="1" applyAlignment="1">
      <alignment horizontal="center"/>
    </xf>
    <xf numFmtId="0" fontId="0" fillId="2" borderId="0" xfId="0" applyFont="1" applyFill="1" applyAlignment="1">
      <alignment horizontal="center"/>
    </xf>
    <xf numFmtId="0" fontId="0" fillId="0" borderId="0" xfId="0" applyFont="1" applyAlignment="1">
      <alignment horizontal="center" wrapText="1"/>
    </xf>
    <xf numFmtId="165" fontId="0" fillId="2" borderId="0" xfId="0" applyNumberFormat="1" applyFont="1" applyFill="1" applyAlignment="1">
      <alignment horizontal="center"/>
    </xf>
  </cellXfs>
  <cellStyles count="7">
    <cellStyle name="Comma" xfId="1" builtinId="3"/>
    <cellStyle name="Comma 2" xfId="2"/>
    <cellStyle name="Comma 2 2" xfId="6"/>
    <cellStyle name="Comma 3" xfId="5"/>
    <cellStyle name="Normal" xfId="0" builtinId="0"/>
    <cellStyle name="Normal 2" xfId="4"/>
    <cellStyle name="Normal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99" Type="http://schemas.openxmlformats.org/officeDocument/2006/relationships/revisionLog" Target="revisionLog180.xml"/><Relationship Id="rId303" Type="http://schemas.openxmlformats.org/officeDocument/2006/relationships/revisionLog" Target="revisionLog184.xml"/><Relationship Id="rId159" Type="http://schemas.openxmlformats.org/officeDocument/2006/relationships/revisionLog" Target="revisionLog159.xml"/><Relationship Id="rId324" Type="http://schemas.openxmlformats.org/officeDocument/2006/relationships/revisionLog" Target="revisionLog134.xml"/><Relationship Id="rId345" Type="http://schemas.openxmlformats.org/officeDocument/2006/relationships/revisionLog" Target="revisionLog194.xml"/><Relationship Id="rId366" Type="http://schemas.openxmlformats.org/officeDocument/2006/relationships/revisionLog" Target="revisionLog215.xml"/><Relationship Id="rId170" Type="http://schemas.openxmlformats.org/officeDocument/2006/relationships/revisionLog" Target="revisionLog170.xml"/><Relationship Id="rId191" Type="http://schemas.openxmlformats.org/officeDocument/2006/relationships/revisionLog" Target="revisionLog19.xml"/><Relationship Id="rId205" Type="http://schemas.openxmlformats.org/officeDocument/2006/relationships/revisionLog" Target="revisionLog33.xml"/><Relationship Id="rId226" Type="http://schemas.openxmlformats.org/officeDocument/2006/relationships/revisionLog" Target="revisionLog54.xml"/><Relationship Id="rId247" Type="http://schemas.openxmlformats.org/officeDocument/2006/relationships/revisionLog" Target="revisionLog75.xml"/><Relationship Id="rId268" Type="http://schemas.openxmlformats.org/officeDocument/2006/relationships/revisionLog" Target="revisionLog96.xml"/><Relationship Id="rId289" Type="http://schemas.openxmlformats.org/officeDocument/2006/relationships/revisionLog" Target="revisionLog117.xml"/><Relationship Id="rId314" Type="http://schemas.openxmlformats.org/officeDocument/2006/relationships/revisionLog" Target="revisionLog124.xml"/><Relationship Id="rId335" Type="http://schemas.openxmlformats.org/officeDocument/2006/relationships/revisionLog" Target="revisionLog145.xml"/><Relationship Id="rId356" Type="http://schemas.openxmlformats.org/officeDocument/2006/relationships/revisionLog" Target="revisionLog205.xml"/><Relationship Id="rId160" Type="http://schemas.openxmlformats.org/officeDocument/2006/relationships/revisionLog" Target="revisionLog160.xml"/><Relationship Id="rId181" Type="http://schemas.openxmlformats.org/officeDocument/2006/relationships/revisionLog" Target="revisionLog9.xml"/><Relationship Id="rId216" Type="http://schemas.openxmlformats.org/officeDocument/2006/relationships/revisionLog" Target="revisionLog44.xml"/><Relationship Id="rId237" Type="http://schemas.openxmlformats.org/officeDocument/2006/relationships/revisionLog" Target="revisionLog65.xml"/><Relationship Id="rId258" Type="http://schemas.openxmlformats.org/officeDocument/2006/relationships/revisionLog" Target="revisionLog86.xml"/><Relationship Id="rId279" Type="http://schemas.openxmlformats.org/officeDocument/2006/relationships/revisionLog" Target="revisionLog107.xml"/><Relationship Id="rId304" Type="http://schemas.openxmlformats.org/officeDocument/2006/relationships/revisionLog" Target="revisionLog185.xml"/><Relationship Id="rId290" Type="http://schemas.openxmlformats.org/officeDocument/2006/relationships/revisionLog" Target="revisionLog118.xml"/><Relationship Id="rId325" Type="http://schemas.openxmlformats.org/officeDocument/2006/relationships/revisionLog" Target="revisionLog135.xml"/><Relationship Id="rId346" Type="http://schemas.openxmlformats.org/officeDocument/2006/relationships/revisionLog" Target="revisionLog195.xml"/><Relationship Id="rId367" Type="http://schemas.openxmlformats.org/officeDocument/2006/relationships/revisionLog" Target="revisionLog216.xml"/><Relationship Id="rId206" Type="http://schemas.openxmlformats.org/officeDocument/2006/relationships/revisionLog" Target="revisionLog34.xml"/><Relationship Id="rId227" Type="http://schemas.openxmlformats.org/officeDocument/2006/relationships/revisionLog" Target="revisionLog55.xml"/><Relationship Id="rId171" Type="http://schemas.openxmlformats.org/officeDocument/2006/relationships/revisionLog" Target="revisionLog171.xml"/><Relationship Id="rId192" Type="http://schemas.openxmlformats.org/officeDocument/2006/relationships/revisionLog" Target="revisionLog20.xml"/><Relationship Id="rId248" Type="http://schemas.openxmlformats.org/officeDocument/2006/relationships/revisionLog" Target="revisionLog76.xml"/><Relationship Id="rId269" Type="http://schemas.openxmlformats.org/officeDocument/2006/relationships/revisionLog" Target="revisionLog97.xml"/><Relationship Id="rId280" Type="http://schemas.openxmlformats.org/officeDocument/2006/relationships/revisionLog" Target="revisionLog108.xml"/><Relationship Id="rId315" Type="http://schemas.openxmlformats.org/officeDocument/2006/relationships/revisionLog" Target="revisionLog125.xml"/><Relationship Id="rId336" Type="http://schemas.openxmlformats.org/officeDocument/2006/relationships/revisionLog" Target="revisionLog146.xml"/><Relationship Id="rId357" Type="http://schemas.openxmlformats.org/officeDocument/2006/relationships/revisionLog" Target="revisionLog206.xml"/><Relationship Id="rId182" Type="http://schemas.openxmlformats.org/officeDocument/2006/relationships/revisionLog" Target="revisionLog10.xml"/><Relationship Id="rId217" Type="http://schemas.openxmlformats.org/officeDocument/2006/relationships/revisionLog" Target="revisionLog45.xml"/><Relationship Id="rId161" Type="http://schemas.openxmlformats.org/officeDocument/2006/relationships/revisionLog" Target="revisionLog161.xml"/><Relationship Id="rId238" Type="http://schemas.openxmlformats.org/officeDocument/2006/relationships/revisionLog" Target="revisionLog66.xml"/><Relationship Id="rId259" Type="http://schemas.openxmlformats.org/officeDocument/2006/relationships/revisionLog" Target="revisionLog87.xml"/><Relationship Id="rId270" Type="http://schemas.openxmlformats.org/officeDocument/2006/relationships/revisionLog" Target="revisionLog98.xml"/><Relationship Id="rId291" Type="http://schemas.openxmlformats.org/officeDocument/2006/relationships/revisionLog" Target="revisionLog119.xml"/><Relationship Id="rId305" Type="http://schemas.openxmlformats.org/officeDocument/2006/relationships/revisionLog" Target="revisionLog120.xml"/><Relationship Id="rId326" Type="http://schemas.openxmlformats.org/officeDocument/2006/relationships/revisionLog" Target="revisionLog136.xml"/><Relationship Id="rId347" Type="http://schemas.openxmlformats.org/officeDocument/2006/relationships/revisionLog" Target="revisionLog196.xml"/><Relationship Id="rId368" Type="http://schemas.openxmlformats.org/officeDocument/2006/relationships/revisionLog" Target="revisionLog217.xml"/><Relationship Id="rId172" Type="http://schemas.openxmlformats.org/officeDocument/2006/relationships/revisionLog" Target="revisionLog172.xml"/><Relationship Id="rId193" Type="http://schemas.openxmlformats.org/officeDocument/2006/relationships/revisionLog" Target="revisionLog21.xml"/><Relationship Id="rId207" Type="http://schemas.openxmlformats.org/officeDocument/2006/relationships/revisionLog" Target="revisionLog35.xml"/><Relationship Id="rId228" Type="http://schemas.openxmlformats.org/officeDocument/2006/relationships/revisionLog" Target="revisionLog56.xml"/><Relationship Id="rId249" Type="http://schemas.openxmlformats.org/officeDocument/2006/relationships/revisionLog" Target="revisionLog77.xml"/><Relationship Id="rId260" Type="http://schemas.openxmlformats.org/officeDocument/2006/relationships/revisionLog" Target="revisionLog88.xml"/><Relationship Id="rId281" Type="http://schemas.openxmlformats.org/officeDocument/2006/relationships/revisionLog" Target="revisionLog109.xml"/><Relationship Id="rId316" Type="http://schemas.openxmlformats.org/officeDocument/2006/relationships/revisionLog" Target="revisionLog126.xml"/><Relationship Id="rId337" Type="http://schemas.openxmlformats.org/officeDocument/2006/relationships/revisionLog" Target="revisionLog147.xml"/><Relationship Id="rId358" Type="http://schemas.openxmlformats.org/officeDocument/2006/relationships/revisionLog" Target="revisionLog207.xml"/><Relationship Id="rId162" Type="http://schemas.openxmlformats.org/officeDocument/2006/relationships/revisionLog" Target="revisionLog162.xml"/><Relationship Id="rId218" Type="http://schemas.openxmlformats.org/officeDocument/2006/relationships/revisionLog" Target="revisionLog46.xml"/><Relationship Id="rId183" Type="http://schemas.openxmlformats.org/officeDocument/2006/relationships/revisionLog" Target="revisionLog11.xml"/><Relationship Id="rId239" Type="http://schemas.openxmlformats.org/officeDocument/2006/relationships/revisionLog" Target="revisionLog67.xml"/><Relationship Id="rId250" Type="http://schemas.openxmlformats.org/officeDocument/2006/relationships/revisionLog" Target="revisionLog78.xml"/><Relationship Id="rId271" Type="http://schemas.openxmlformats.org/officeDocument/2006/relationships/revisionLog" Target="revisionLog99.xml"/><Relationship Id="rId292" Type="http://schemas.openxmlformats.org/officeDocument/2006/relationships/revisionLog" Target="revisionLog173.xml"/><Relationship Id="rId306" Type="http://schemas.openxmlformats.org/officeDocument/2006/relationships/revisionLog" Target="revisionLog121.xml"/><Relationship Id="rId327" Type="http://schemas.openxmlformats.org/officeDocument/2006/relationships/revisionLog" Target="revisionLog137.xml"/><Relationship Id="rId348" Type="http://schemas.openxmlformats.org/officeDocument/2006/relationships/revisionLog" Target="revisionLog197.xml"/><Relationship Id="rId369" Type="http://schemas.openxmlformats.org/officeDocument/2006/relationships/revisionLog" Target="revisionLog218.xml"/><Relationship Id="rId208" Type="http://schemas.openxmlformats.org/officeDocument/2006/relationships/revisionLog" Target="revisionLog36.xml"/><Relationship Id="rId229" Type="http://schemas.openxmlformats.org/officeDocument/2006/relationships/revisionLog" Target="revisionLog57.xml"/><Relationship Id="rId173" Type="http://schemas.openxmlformats.org/officeDocument/2006/relationships/revisionLog" Target="revisionLog1.xml"/><Relationship Id="rId194" Type="http://schemas.openxmlformats.org/officeDocument/2006/relationships/revisionLog" Target="revisionLog22.xml"/><Relationship Id="rId240" Type="http://schemas.openxmlformats.org/officeDocument/2006/relationships/revisionLog" Target="revisionLog68.xml"/><Relationship Id="rId261" Type="http://schemas.openxmlformats.org/officeDocument/2006/relationships/revisionLog" Target="revisionLog89.xml"/><Relationship Id="rId168" Type="http://schemas.openxmlformats.org/officeDocument/2006/relationships/revisionLog" Target="revisionLog168.xml"/><Relationship Id="rId282" Type="http://schemas.openxmlformats.org/officeDocument/2006/relationships/revisionLog" Target="revisionLog110.xml"/><Relationship Id="rId312" Type="http://schemas.openxmlformats.org/officeDocument/2006/relationships/revisionLog" Target="revisionLog189.xml"/><Relationship Id="rId317" Type="http://schemas.openxmlformats.org/officeDocument/2006/relationships/revisionLog" Target="revisionLog127.xml"/><Relationship Id="rId333" Type="http://schemas.openxmlformats.org/officeDocument/2006/relationships/revisionLog" Target="revisionLog143.xml"/><Relationship Id="rId338" Type="http://schemas.openxmlformats.org/officeDocument/2006/relationships/revisionLog" Target="revisionLog148.xml"/><Relationship Id="rId354" Type="http://schemas.openxmlformats.org/officeDocument/2006/relationships/revisionLog" Target="revisionLog203.xml"/><Relationship Id="rId359" Type="http://schemas.openxmlformats.org/officeDocument/2006/relationships/revisionLog" Target="revisionLog208.xml"/><Relationship Id="rId184" Type="http://schemas.openxmlformats.org/officeDocument/2006/relationships/revisionLog" Target="revisionLog12.xml"/><Relationship Id="rId163" Type="http://schemas.openxmlformats.org/officeDocument/2006/relationships/revisionLog" Target="revisionLog163.xml"/><Relationship Id="rId219" Type="http://schemas.openxmlformats.org/officeDocument/2006/relationships/revisionLog" Target="revisionLog47.xml"/><Relationship Id="rId189" Type="http://schemas.openxmlformats.org/officeDocument/2006/relationships/revisionLog" Target="revisionLog17.xml"/><Relationship Id="rId370" Type="http://schemas.openxmlformats.org/officeDocument/2006/relationships/revisionLog" Target="revisionLog219.xml"/><Relationship Id="rId214" Type="http://schemas.openxmlformats.org/officeDocument/2006/relationships/revisionLog" Target="revisionLog42.xml"/><Relationship Id="rId230" Type="http://schemas.openxmlformats.org/officeDocument/2006/relationships/revisionLog" Target="revisionLog58.xml"/><Relationship Id="rId235" Type="http://schemas.openxmlformats.org/officeDocument/2006/relationships/revisionLog" Target="revisionLog63.xml"/><Relationship Id="rId251" Type="http://schemas.openxmlformats.org/officeDocument/2006/relationships/revisionLog" Target="revisionLog79.xml"/><Relationship Id="rId256" Type="http://schemas.openxmlformats.org/officeDocument/2006/relationships/revisionLog" Target="revisionLog84.xml"/><Relationship Id="rId277" Type="http://schemas.openxmlformats.org/officeDocument/2006/relationships/revisionLog" Target="revisionLog105.xml"/><Relationship Id="rId298" Type="http://schemas.openxmlformats.org/officeDocument/2006/relationships/revisionLog" Target="revisionLog179.xml"/><Relationship Id="rId349" Type="http://schemas.openxmlformats.org/officeDocument/2006/relationships/revisionLog" Target="revisionLog198.xml"/><Relationship Id="rId307" Type="http://schemas.openxmlformats.org/officeDocument/2006/relationships/revisionLog" Target="revisionLog122.xml"/><Relationship Id="rId272" Type="http://schemas.openxmlformats.org/officeDocument/2006/relationships/revisionLog" Target="revisionLog100.xml"/><Relationship Id="rId293" Type="http://schemas.openxmlformats.org/officeDocument/2006/relationships/revisionLog" Target="revisionLog174.xml"/><Relationship Id="rId302" Type="http://schemas.openxmlformats.org/officeDocument/2006/relationships/revisionLog" Target="revisionLog183.xml"/><Relationship Id="rId323" Type="http://schemas.openxmlformats.org/officeDocument/2006/relationships/revisionLog" Target="revisionLog133.xml"/><Relationship Id="rId328" Type="http://schemas.openxmlformats.org/officeDocument/2006/relationships/revisionLog" Target="revisionLog138.xml"/><Relationship Id="rId344" Type="http://schemas.openxmlformats.org/officeDocument/2006/relationships/revisionLog" Target="revisionLog193.xml"/><Relationship Id="rId195" Type="http://schemas.openxmlformats.org/officeDocument/2006/relationships/revisionLog" Target="revisionLog23.xml"/><Relationship Id="rId174" Type="http://schemas.openxmlformats.org/officeDocument/2006/relationships/revisionLog" Target="revisionLog2.xml"/><Relationship Id="rId365" Type="http://schemas.openxmlformats.org/officeDocument/2006/relationships/revisionLog" Target="revisionLog214.xml"/><Relationship Id="rId179" Type="http://schemas.openxmlformats.org/officeDocument/2006/relationships/revisionLog" Target="revisionLog7.xml"/><Relationship Id="rId209" Type="http://schemas.openxmlformats.org/officeDocument/2006/relationships/revisionLog" Target="revisionLog37.xml"/><Relationship Id="rId360" Type="http://schemas.openxmlformats.org/officeDocument/2006/relationships/revisionLog" Target="revisionLog209.xml"/><Relationship Id="rId190" Type="http://schemas.openxmlformats.org/officeDocument/2006/relationships/revisionLog" Target="revisionLog18.xml"/><Relationship Id="rId204" Type="http://schemas.openxmlformats.org/officeDocument/2006/relationships/revisionLog" Target="revisionLog32.xml"/><Relationship Id="rId220" Type="http://schemas.openxmlformats.org/officeDocument/2006/relationships/revisionLog" Target="revisionLog48.xml"/><Relationship Id="rId225" Type="http://schemas.openxmlformats.org/officeDocument/2006/relationships/revisionLog" Target="revisionLog53.xml"/><Relationship Id="rId241" Type="http://schemas.openxmlformats.org/officeDocument/2006/relationships/revisionLog" Target="revisionLog69.xml"/><Relationship Id="rId246" Type="http://schemas.openxmlformats.org/officeDocument/2006/relationships/revisionLog" Target="revisionLog74.xml"/><Relationship Id="rId267" Type="http://schemas.openxmlformats.org/officeDocument/2006/relationships/revisionLog" Target="revisionLog95.xml"/><Relationship Id="rId288" Type="http://schemas.openxmlformats.org/officeDocument/2006/relationships/revisionLog" Target="revisionLog116.xml"/><Relationship Id="rId313" Type="http://schemas.openxmlformats.org/officeDocument/2006/relationships/revisionLog" Target="revisionLog190.xml"/><Relationship Id="rId262" Type="http://schemas.openxmlformats.org/officeDocument/2006/relationships/revisionLog" Target="revisionLog90.xml"/><Relationship Id="rId283" Type="http://schemas.openxmlformats.org/officeDocument/2006/relationships/revisionLog" Target="revisionLog111.xml"/><Relationship Id="rId318" Type="http://schemas.openxmlformats.org/officeDocument/2006/relationships/revisionLog" Target="revisionLog128.xml"/><Relationship Id="rId339" Type="http://schemas.openxmlformats.org/officeDocument/2006/relationships/revisionLog" Target="revisionLog149.xml"/><Relationship Id="rId185" Type="http://schemas.openxmlformats.org/officeDocument/2006/relationships/revisionLog" Target="revisionLog13.xml"/><Relationship Id="rId164" Type="http://schemas.openxmlformats.org/officeDocument/2006/relationships/revisionLog" Target="revisionLog164.xml"/><Relationship Id="rId169" Type="http://schemas.openxmlformats.org/officeDocument/2006/relationships/revisionLog" Target="revisionLog169.xml"/><Relationship Id="rId334" Type="http://schemas.openxmlformats.org/officeDocument/2006/relationships/revisionLog" Target="revisionLog144.xml"/><Relationship Id="rId350" Type="http://schemas.openxmlformats.org/officeDocument/2006/relationships/revisionLog" Target="revisionLog199.xml"/><Relationship Id="rId355" Type="http://schemas.openxmlformats.org/officeDocument/2006/relationships/revisionLog" Target="revisionLog204.xml"/><Relationship Id="rId371" Type="http://schemas.openxmlformats.org/officeDocument/2006/relationships/revisionLog" Target="revisionLog220.xml"/><Relationship Id="rId180" Type="http://schemas.openxmlformats.org/officeDocument/2006/relationships/revisionLog" Target="revisionLog8.xml"/><Relationship Id="rId210" Type="http://schemas.openxmlformats.org/officeDocument/2006/relationships/revisionLog" Target="revisionLog38.xml"/><Relationship Id="rId215" Type="http://schemas.openxmlformats.org/officeDocument/2006/relationships/revisionLog" Target="revisionLog43.xml"/><Relationship Id="rId236" Type="http://schemas.openxmlformats.org/officeDocument/2006/relationships/revisionLog" Target="revisionLog64.xml"/><Relationship Id="rId257" Type="http://schemas.openxmlformats.org/officeDocument/2006/relationships/revisionLog" Target="revisionLog85.xml"/><Relationship Id="rId278" Type="http://schemas.openxmlformats.org/officeDocument/2006/relationships/revisionLog" Target="revisionLog106.xml"/><Relationship Id="rId231" Type="http://schemas.openxmlformats.org/officeDocument/2006/relationships/revisionLog" Target="revisionLog59.xml"/><Relationship Id="rId252" Type="http://schemas.openxmlformats.org/officeDocument/2006/relationships/revisionLog" Target="revisionLog80.xml"/><Relationship Id="rId273" Type="http://schemas.openxmlformats.org/officeDocument/2006/relationships/revisionLog" Target="revisionLog101.xml"/><Relationship Id="rId294" Type="http://schemas.openxmlformats.org/officeDocument/2006/relationships/revisionLog" Target="revisionLog175.xml"/><Relationship Id="rId308" Type="http://schemas.openxmlformats.org/officeDocument/2006/relationships/revisionLog" Target="revisionLog123.xml"/><Relationship Id="rId329" Type="http://schemas.openxmlformats.org/officeDocument/2006/relationships/revisionLog" Target="revisionLog139.xml"/><Relationship Id="rId175" Type="http://schemas.openxmlformats.org/officeDocument/2006/relationships/revisionLog" Target="revisionLog3.xml"/><Relationship Id="rId361" Type="http://schemas.openxmlformats.org/officeDocument/2006/relationships/revisionLog" Target="revisionLog210.xml"/><Relationship Id="rId340" Type="http://schemas.openxmlformats.org/officeDocument/2006/relationships/revisionLog" Target="revisionLog150.xml"/><Relationship Id="rId196" Type="http://schemas.openxmlformats.org/officeDocument/2006/relationships/revisionLog" Target="revisionLog24.xml"/><Relationship Id="rId200" Type="http://schemas.openxmlformats.org/officeDocument/2006/relationships/revisionLog" Target="revisionLog28.xml"/><Relationship Id="rId221" Type="http://schemas.openxmlformats.org/officeDocument/2006/relationships/revisionLog" Target="revisionLog49.xml"/><Relationship Id="rId242" Type="http://schemas.openxmlformats.org/officeDocument/2006/relationships/revisionLog" Target="revisionLog70.xml"/><Relationship Id="rId263" Type="http://schemas.openxmlformats.org/officeDocument/2006/relationships/revisionLog" Target="revisionLog91.xml"/><Relationship Id="rId284" Type="http://schemas.openxmlformats.org/officeDocument/2006/relationships/revisionLog" Target="revisionLog112.xml"/><Relationship Id="rId319" Type="http://schemas.openxmlformats.org/officeDocument/2006/relationships/revisionLog" Target="revisionLog129.xml"/><Relationship Id="rId330" Type="http://schemas.openxmlformats.org/officeDocument/2006/relationships/revisionLog" Target="revisionLog140.xml"/><Relationship Id="rId186" Type="http://schemas.openxmlformats.org/officeDocument/2006/relationships/revisionLog" Target="revisionLog14.xml"/><Relationship Id="rId165" Type="http://schemas.openxmlformats.org/officeDocument/2006/relationships/revisionLog" Target="revisionLog165.xml"/><Relationship Id="rId351" Type="http://schemas.openxmlformats.org/officeDocument/2006/relationships/revisionLog" Target="revisionLog200.xml"/><Relationship Id="rId211" Type="http://schemas.openxmlformats.org/officeDocument/2006/relationships/revisionLog" Target="revisionLog39.xml"/><Relationship Id="rId232" Type="http://schemas.openxmlformats.org/officeDocument/2006/relationships/revisionLog" Target="revisionLog60.xml"/><Relationship Id="rId253" Type="http://schemas.openxmlformats.org/officeDocument/2006/relationships/revisionLog" Target="revisionLog81.xml"/><Relationship Id="rId274" Type="http://schemas.openxmlformats.org/officeDocument/2006/relationships/revisionLog" Target="revisionLog102.xml"/><Relationship Id="rId295" Type="http://schemas.openxmlformats.org/officeDocument/2006/relationships/revisionLog" Target="revisionLog176.xml"/><Relationship Id="rId309" Type="http://schemas.openxmlformats.org/officeDocument/2006/relationships/revisionLog" Target="revisionLog186.xml"/><Relationship Id="rId320" Type="http://schemas.openxmlformats.org/officeDocument/2006/relationships/revisionLog" Target="revisionLog130.xml"/><Relationship Id="rId362" Type="http://schemas.openxmlformats.org/officeDocument/2006/relationships/revisionLog" Target="revisionLog211.xml"/><Relationship Id="rId176" Type="http://schemas.openxmlformats.org/officeDocument/2006/relationships/revisionLog" Target="revisionLog4.xml"/><Relationship Id="rId197" Type="http://schemas.openxmlformats.org/officeDocument/2006/relationships/revisionLog" Target="revisionLog25.xml"/><Relationship Id="rId341" Type="http://schemas.openxmlformats.org/officeDocument/2006/relationships/revisionLog" Target="revisionLog151.xml"/><Relationship Id="rId201" Type="http://schemas.openxmlformats.org/officeDocument/2006/relationships/revisionLog" Target="revisionLog29.xml"/><Relationship Id="rId222" Type="http://schemas.openxmlformats.org/officeDocument/2006/relationships/revisionLog" Target="revisionLog50.xml"/><Relationship Id="rId243" Type="http://schemas.openxmlformats.org/officeDocument/2006/relationships/revisionLog" Target="revisionLog71.xml"/><Relationship Id="rId264" Type="http://schemas.openxmlformats.org/officeDocument/2006/relationships/revisionLog" Target="revisionLog92.xml"/><Relationship Id="rId285" Type="http://schemas.openxmlformats.org/officeDocument/2006/relationships/revisionLog" Target="revisionLog113.xml"/><Relationship Id="rId310" Type="http://schemas.openxmlformats.org/officeDocument/2006/relationships/revisionLog" Target="revisionLog187.xml"/><Relationship Id="rId187" Type="http://schemas.openxmlformats.org/officeDocument/2006/relationships/revisionLog" Target="revisionLog15.xml"/><Relationship Id="rId166" Type="http://schemas.openxmlformats.org/officeDocument/2006/relationships/revisionLog" Target="revisionLog166.xml"/><Relationship Id="rId331" Type="http://schemas.openxmlformats.org/officeDocument/2006/relationships/revisionLog" Target="revisionLog141.xml"/><Relationship Id="rId352" Type="http://schemas.openxmlformats.org/officeDocument/2006/relationships/revisionLog" Target="revisionLog201.xml"/><Relationship Id="rId212" Type="http://schemas.openxmlformats.org/officeDocument/2006/relationships/revisionLog" Target="revisionLog40.xml"/><Relationship Id="rId233" Type="http://schemas.openxmlformats.org/officeDocument/2006/relationships/revisionLog" Target="revisionLog61.xml"/><Relationship Id="rId254" Type="http://schemas.openxmlformats.org/officeDocument/2006/relationships/revisionLog" Target="revisionLog82.xml"/><Relationship Id="rId275" Type="http://schemas.openxmlformats.org/officeDocument/2006/relationships/revisionLog" Target="revisionLog103.xml"/><Relationship Id="rId296" Type="http://schemas.openxmlformats.org/officeDocument/2006/relationships/revisionLog" Target="revisionLog177.xml"/><Relationship Id="rId300" Type="http://schemas.openxmlformats.org/officeDocument/2006/relationships/revisionLog" Target="revisionLog181.xml"/><Relationship Id="rId363" Type="http://schemas.openxmlformats.org/officeDocument/2006/relationships/revisionLog" Target="revisionLog212.xml"/><Relationship Id="rId177" Type="http://schemas.openxmlformats.org/officeDocument/2006/relationships/revisionLog" Target="revisionLog5.xml"/><Relationship Id="rId198" Type="http://schemas.openxmlformats.org/officeDocument/2006/relationships/revisionLog" Target="revisionLog26.xml"/><Relationship Id="rId321" Type="http://schemas.openxmlformats.org/officeDocument/2006/relationships/revisionLog" Target="revisionLog131.xml"/><Relationship Id="rId342" Type="http://schemas.openxmlformats.org/officeDocument/2006/relationships/revisionLog" Target="revisionLog191.xml"/><Relationship Id="rId202" Type="http://schemas.openxmlformats.org/officeDocument/2006/relationships/revisionLog" Target="revisionLog30.xml"/><Relationship Id="rId223" Type="http://schemas.openxmlformats.org/officeDocument/2006/relationships/revisionLog" Target="revisionLog51.xml"/><Relationship Id="rId244" Type="http://schemas.openxmlformats.org/officeDocument/2006/relationships/revisionLog" Target="revisionLog72.xml"/><Relationship Id="rId265" Type="http://schemas.openxmlformats.org/officeDocument/2006/relationships/revisionLog" Target="revisionLog93.xml"/><Relationship Id="rId286" Type="http://schemas.openxmlformats.org/officeDocument/2006/relationships/revisionLog" Target="revisionLog114.xml"/><Relationship Id="rId167" Type="http://schemas.openxmlformats.org/officeDocument/2006/relationships/revisionLog" Target="revisionLog167.xml"/><Relationship Id="rId188" Type="http://schemas.openxmlformats.org/officeDocument/2006/relationships/revisionLog" Target="revisionLog16.xml"/><Relationship Id="rId311" Type="http://schemas.openxmlformats.org/officeDocument/2006/relationships/revisionLog" Target="revisionLog188.xml"/><Relationship Id="rId332" Type="http://schemas.openxmlformats.org/officeDocument/2006/relationships/revisionLog" Target="revisionLog142.xml"/><Relationship Id="rId353" Type="http://schemas.openxmlformats.org/officeDocument/2006/relationships/revisionLog" Target="revisionLog202.xml"/><Relationship Id="rId213" Type="http://schemas.openxmlformats.org/officeDocument/2006/relationships/revisionLog" Target="revisionLog41.xml"/><Relationship Id="rId234" Type="http://schemas.openxmlformats.org/officeDocument/2006/relationships/revisionLog" Target="revisionLog62.xml"/><Relationship Id="rId255" Type="http://schemas.openxmlformats.org/officeDocument/2006/relationships/revisionLog" Target="revisionLog83.xml"/><Relationship Id="rId276" Type="http://schemas.openxmlformats.org/officeDocument/2006/relationships/revisionLog" Target="revisionLog104.xml"/><Relationship Id="rId297" Type="http://schemas.openxmlformats.org/officeDocument/2006/relationships/revisionLog" Target="revisionLog178.xml"/><Relationship Id="rId364" Type="http://schemas.openxmlformats.org/officeDocument/2006/relationships/revisionLog" Target="revisionLog213.xml"/><Relationship Id="rId178" Type="http://schemas.openxmlformats.org/officeDocument/2006/relationships/revisionLog" Target="revisionLog6.xml"/><Relationship Id="rId301" Type="http://schemas.openxmlformats.org/officeDocument/2006/relationships/revisionLog" Target="revisionLog182.xml"/><Relationship Id="rId322" Type="http://schemas.openxmlformats.org/officeDocument/2006/relationships/revisionLog" Target="revisionLog132.xml"/><Relationship Id="rId343" Type="http://schemas.openxmlformats.org/officeDocument/2006/relationships/revisionLog" Target="revisionLog192.xml"/><Relationship Id="rId203" Type="http://schemas.openxmlformats.org/officeDocument/2006/relationships/revisionLog" Target="revisionLog31.xml"/><Relationship Id="rId199" Type="http://schemas.openxmlformats.org/officeDocument/2006/relationships/revisionLog" Target="revisionLog27.xml"/><Relationship Id="rId224" Type="http://schemas.openxmlformats.org/officeDocument/2006/relationships/revisionLog" Target="revisionLog52.xml"/><Relationship Id="rId245" Type="http://schemas.openxmlformats.org/officeDocument/2006/relationships/revisionLog" Target="revisionLog73.xml"/><Relationship Id="rId266" Type="http://schemas.openxmlformats.org/officeDocument/2006/relationships/revisionLog" Target="revisionLog94.xml"/><Relationship Id="rId287" Type="http://schemas.openxmlformats.org/officeDocument/2006/relationships/revisionLog" Target="revisionLog1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6CE8EB0-002D-4CFF-A08F-D24C6E1A2B77}" diskRevisions="1" revisionId="4057" version="6">
  <header guid="{9460075E-A7DF-4EDE-8C0D-01EBD79F909C}" dateTime="2018-05-30T12:08:12" maxSheetId="2" userName="luminita.jipa" r:id="rId159" minRId="1295" maxRId="1300">
    <sheetIdMap count="1">
      <sheetId val="1"/>
    </sheetIdMap>
  </header>
  <header guid="{55A23541-D919-4F32-BAF4-97895DDAFDD6}" dateTime="2018-05-30T12:09:24" maxSheetId="2" userName="luminita.jipa" r:id="rId160" minRId="1303" maxRId="1304">
    <sheetIdMap count="1">
      <sheetId val="1"/>
    </sheetIdMap>
  </header>
  <header guid="{04EB5DC0-67F7-4416-99F4-5CD9EEF31629}" dateTime="2018-05-30T12:11:37" maxSheetId="2" userName="luminita.jipa" r:id="rId161" minRId="1305" maxRId="1308">
    <sheetIdMap count="1">
      <sheetId val="1"/>
    </sheetIdMap>
  </header>
  <header guid="{F53D492B-8E3E-4CD7-8CDE-6A099313872F}" dateTime="2018-05-30T12:12:08" maxSheetId="2" userName="luminita.jipa" r:id="rId162" minRId="1309" maxRId="1310">
    <sheetIdMap count="1">
      <sheetId val="1"/>
    </sheetIdMap>
  </header>
  <header guid="{C0FE9182-590E-4E3C-A3E4-CA47B93AB210}" dateTime="2018-05-30T12:13:44" maxSheetId="2" userName="luminita.jipa" r:id="rId163" minRId="1311" maxRId="1313">
    <sheetIdMap count="1">
      <sheetId val="1"/>
    </sheetIdMap>
  </header>
  <header guid="{709E7055-7F10-4EF3-A9E0-73253A7E82B6}" dateTime="2018-05-30T13:13:05" maxSheetId="2" userName="maria.petre" r:id="rId164" minRId="1314">
    <sheetIdMap count="1">
      <sheetId val="1"/>
    </sheetIdMap>
  </header>
  <header guid="{BECC88C2-1AF5-462B-BD15-7757375E8E75}" dateTime="2018-05-30T15:06:58" maxSheetId="2" userName="luminita.jipa" r:id="rId165" minRId="1317" maxRId="1332">
    <sheetIdMap count="1">
      <sheetId val="1"/>
    </sheetIdMap>
  </header>
  <header guid="{E5350201-D51D-4BF1-888B-DB199B389647}" dateTime="2018-05-30T15:59:15" maxSheetId="2" userName="maria.petre" r:id="rId166" minRId="1333" maxRId="1369">
    <sheetIdMap count="1">
      <sheetId val="1"/>
    </sheetIdMap>
  </header>
  <header guid="{7C4BDF1B-7E7E-4971-AFA2-4B87D8A41849}" dateTime="2018-05-30T16:04:33" maxSheetId="2" userName="maria.petre" r:id="rId167" minRId="1372">
    <sheetIdMap count="1">
      <sheetId val="1"/>
    </sheetIdMap>
  </header>
  <header guid="{9D196B53-CEED-4832-8DD8-9F3C40377976}" dateTime="2018-05-30T16:09:44" maxSheetId="2" userName="maria.petre" r:id="rId168" minRId="1373" maxRId="1412">
    <sheetIdMap count="1">
      <sheetId val="1"/>
    </sheetIdMap>
  </header>
  <header guid="{2009083E-7A64-4899-B1F9-8AC70FA16078}" dateTime="2018-05-30T16:58:29" maxSheetId="2" userName="ana.ionescu" r:id="rId169" minRId="1413" maxRId="1414">
    <sheetIdMap count="1">
      <sheetId val="1"/>
    </sheetIdMap>
  </header>
  <header guid="{8D03B751-B62D-48B7-ABBA-C83C9EEF8C44}" dateTime="2018-05-31T11:46:57" maxSheetId="2" userName="veronica.baciu" r:id="rId170" minRId="1417" maxRId="1418">
    <sheetIdMap count="1">
      <sheetId val="1"/>
    </sheetIdMap>
  </header>
  <header guid="{F3C6B046-6EC5-4B02-818B-917D177AD2A2}" dateTime="2018-05-31T12:27:35" maxSheetId="2" userName="maria.petre" r:id="rId171" minRId="1421">
    <sheetIdMap count="1">
      <sheetId val="1"/>
    </sheetIdMap>
  </header>
  <header guid="{B9399D16-2C40-4701-B23D-1764FE74AA8C}" dateTime="2018-05-31T13:57:57" maxSheetId="2" userName="ana.ionescu" r:id="rId172" minRId="1424" maxRId="1425">
    <sheetIdMap count="1">
      <sheetId val="1"/>
    </sheetIdMap>
  </header>
  <header guid="{69468566-E7C9-4EA1-B2CD-81D2175CC218}" dateTime="2018-06-04T16:33:20" maxSheetId="2" userName="luminita.jipa" r:id="rId173" minRId="1428" maxRId="1435">
    <sheetIdMap count="1">
      <sheetId val="1"/>
    </sheetIdMap>
  </header>
  <header guid="{B56C5BF3-9BFB-4878-88FB-A0981567ACDB}" dateTime="2018-06-04T16:54:11" maxSheetId="2" userName="mihaela.nicolae" r:id="rId174" minRId="1438" maxRId="1442">
    <sheetIdMap count="1">
      <sheetId val="1"/>
    </sheetIdMap>
  </header>
  <header guid="{6C28CDF4-D511-4406-A6DC-8ADF86853A48}" dateTime="2018-06-04T16:56:26" maxSheetId="2" userName="mihaela.nicolae" r:id="rId175" minRId="1445" maxRId="1447">
    <sheetIdMap count="1">
      <sheetId val="1"/>
    </sheetIdMap>
  </header>
  <header guid="{22E292E9-081B-4246-9B02-10D8764A382F}" dateTime="2018-06-04T17:01:52" maxSheetId="2" userName="mihaela.nicolae" r:id="rId176" minRId="1448">
    <sheetIdMap count="1">
      <sheetId val="1"/>
    </sheetIdMap>
  </header>
  <header guid="{55783F18-BCA0-4285-B33F-5B1C60DFF134}" dateTime="2018-06-04T17:02:02" maxSheetId="2" userName="mihaela.nicolae" r:id="rId177">
    <sheetIdMap count="1">
      <sheetId val="1"/>
    </sheetIdMap>
  </header>
  <header guid="{5C438600-5C8A-4399-AF2B-3B4F06C3D92E}" dateTime="2018-06-04T17:09:42" maxSheetId="2" userName="mihaela.nicolae" r:id="rId178" minRId="1451" maxRId="1466">
    <sheetIdMap count="1">
      <sheetId val="1"/>
    </sheetIdMap>
  </header>
  <header guid="{B19FBC5B-AA12-4FB4-9AB1-494F0C15D5B4}" dateTime="2018-06-04T17:11:23" maxSheetId="2" userName="mihaela.nicolae" r:id="rId179" minRId="1469" maxRId="1475">
    <sheetIdMap count="1">
      <sheetId val="1"/>
    </sheetIdMap>
  </header>
  <header guid="{711AC219-BF40-4F50-ACA9-7EF87F6CE44F}" dateTime="2018-06-04T17:19:32" maxSheetId="2" userName="mihaela.nicolae" r:id="rId180" minRId="1476" maxRId="1492">
    <sheetIdMap count="1">
      <sheetId val="1"/>
    </sheetIdMap>
  </header>
  <header guid="{3F7D48B5-5198-4543-8763-528EA9D3A147}" dateTime="2018-06-04T17:20:52" maxSheetId="2" userName="mihaela.nicolae" r:id="rId181">
    <sheetIdMap count="1">
      <sheetId val="1"/>
    </sheetIdMap>
  </header>
  <header guid="{05F0EEBF-4518-4692-BC80-3187705BE31F}" dateTime="2018-06-04T17:22:16" maxSheetId="2" userName="mihaela.nicolae" r:id="rId182">
    <sheetIdMap count="1">
      <sheetId val="1"/>
    </sheetIdMap>
  </header>
  <header guid="{4D9D567D-039A-4A77-AA20-5BD506B8BD5D}" dateTime="2018-06-08T12:23:14" maxSheetId="2" userName="maria.petre" r:id="rId183" minRId="1497" maxRId="1516">
    <sheetIdMap count="1">
      <sheetId val="1"/>
    </sheetIdMap>
  </header>
  <header guid="{8D2D47B5-036F-4F4B-BB13-006A60998807}" dateTime="2018-06-08T12:32:45" maxSheetId="2" userName="maria.petre" r:id="rId184" minRId="1519" maxRId="1529">
    <sheetIdMap count="1">
      <sheetId val="1"/>
    </sheetIdMap>
  </header>
  <header guid="{FDCD6403-4EE0-4193-93D1-9B6C1BE4EDB8}" dateTime="2018-06-08T12:33:34" maxSheetId="2" userName="raluca.georgescu" r:id="rId185" minRId="1530" maxRId="1588">
    <sheetIdMap count="1">
      <sheetId val="1"/>
    </sheetIdMap>
    <reviewedList count="2">
      <reviewed rId="1530"/>
      <reviewed rId="1531"/>
    </reviewedList>
  </header>
  <header guid="{98C375E2-EA79-4F11-B5D7-4F4647CC567A}" dateTime="2018-06-08T12:35:04" maxSheetId="2" userName="raluca.georgescu" r:id="rId186" minRId="1591" maxRId="1592">
    <sheetIdMap count="1">
      <sheetId val="1"/>
    </sheetIdMap>
  </header>
  <header guid="{D5D9CB60-F631-418D-9FF8-9897A21C30CC}" dateTime="2018-06-08T12:42:17" maxSheetId="2" userName="maria.petre" r:id="rId187" minRId="1593" maxRId="1595">
    <sheetIdMap count="1">
      <sheetId val="1"/>
    </sheetIdMap>
  </header>
  <header guid="{05603101-9EBC-4DC6-B017-B6651F8EA700}" dateTime="2018-06-08T12:42:42" maxSheetId="2" userName="maria.petre" r:id="rId188" minRId="1598" maxRId="1599">
    <sheetIdMap count="1">
      <sheetId val="1"/>
    </sheetIdMap>
  </header>
  <header guid="{7B4A5E2D-B8DE-4030-9596-846D39800458}" dateTime="2018-06-08T12:43:54" maxSheetId="2" userName="maria.petre" r:id="rId189" minRId="1600">
    <sheetIdMap count="1">
      <sheetId val="1"/>
    </sheetIdMap>
  </header>
  <header guid="{CCDB0B20-6387-44B2-8168-5DC35E48398B}" dateTime="2018-06-08T12:44:39" maxSheetId="2" userName="maria.petre" r:id="rId190" minRId="1601" maxRId="1602">
    <sheetIdMap count="1">
      <sheetId val="1"/>
    </sheetIdMap>
  </header>
  <header guid="{5D01E609-BBA0-4D98-BFE7-B7561590F02A}" dateTime="2018-06-08T12:44:37" maxSheetId="2" userName="raluca.georgescu" r:id="rId191" minRId="1603" maxRId="1617">
    <sheetIdMap count="1">
      <sheetId val="1"/>
    </sheetIdMap>
  </header>
  <header guid="{77B5CEAC-32DF-47E3-9333-31F91CBEDC41}" dateTime="2018-06-08T12:45:52" maxSheetId="2" userName="maria.petre" r:id="rId192" minRId="1618" maxRId="1628">
    <sheetIdMap count="1">
      <sheetId val="1"/>
    </sheetIdMap>
  </header>
  <header guid="{71104873-86E4-4456-9CFE-AF59C45D2E25}" dateTime="2018-06-08T12:48:20" maxSheetId="2" userName="maria.petre" r:id="rId193" minRId="1629" maxRId="1638">
    <sheetIdMap count="1">
      <sheetId val="1"/>
    </sheetIdMap>
  </header>
  <header guid="{9CFB8F30-1DB8-409B-B1EF-9087B8D95882}" dateTime="2018-06-08T12:48:05" maxSheetId="2" userName="raluca.georgescu" r:id="rId194" minRId="1639" maxRId="1648">
    <sheetIdMap count="1">
      <sheetId val="1"/>
    </sheetIdMap>
  </header>
  <header guid="{05E0EDF6-39D3-45F0-AE45-9174FE2BA0A2}" dateTime="2018-06-08T12:48:44" maxSheetId="2" userName="raluca.georgescu" r:id="rId195" minRId="1649">
    <sheetIdMap count="1">
      <sheetId val="1"/>
    </sheetIdMap>
  </header>
  <header guid="{BF9062B2-C483-48E0-B11D-C7EA2A636346}" dateTime="2018-06-08T12:55:03" maxSheetId="2" userName="raluca.georgescu" r:id="rId196">
    <sheetIdMap count="1">
      <sheetId val="1"/>
    </sheetIdMap>
  </header>
  <header guid="{764DD558-7970-41AE-A4AF-6107C11846F1}" dateTime="2018-06-08T12:59:20" maxSheetId="2" userName="maria.petre" r:id="rId197" minRId="1652" maxRId="1654">
    <sheetIdMap count="1">
      <sheetId val="1"/>
    </sheetIdMap>
  </header>
  <header guid="{6963ECA6-AF54-429C-B027-A22F78530B77}" dateTime="2018-06-08T13:00:06" maxSheetId="2" userName="maria.petre" r:id="rId198" minRId="1655" maxRId="1661">
    <sheetIdMap count="1">
      <sheetId val="1"/>
    </sheetIdMap>
  </header>
  <header guid="{ACE4D421-8EDE-4CEF-9031-1D48F27CE34F}" dateTime="2018-06-08T13:14:26" maxSheetId="2" userName="maria.petre" r:id="rId199" minRId="1662" maxRId="1671">
    <sheetIdMap count="1">
      <sheetId val="1"/>
    </sheetIdMap>
  </header>
  <header guid="{45FC2E89-F78A-47A5-86A0-79C0F8FC1C66}" dateTime="2018-06-08T13:18:13" maxSheetId="2" userName="maria.petre" r:id="rId200" minRId="1674">
    <sheetIdMap count="1">
      <sheetId val="1"/>
    </sheetIdMap>
  </header>
  <header guid="{1DEFA1AD-C862-4F24-AB58-08698D04A56D}" dateTime="2018-06-08T13:30:12" maxSheetId="2" userName="maria.petre" r:id="rId201" minRId="1677" maxRId="1706">
    <sheetIdMap count="1">
      <sheetId val="1"/>
    </sheetIdMap>
  </header>
  <header guid="{9A7B2DFE-B5C2-4FD3-A67B-4CCA8DAD39FC}" dateTime="2018-06-08T13:37:46" maxSheetId="2" userName="maria.petre" r:id="rId202" minRId="1709">
    <sheetIdMap count="1">
      <sheetId val="1"/>
    </sheetIdMap>
  </header>
  <header guid="{3919C47A-1844-45B3-AD1D-1B1D5159194E}" dateTime="2018-06-08T13:44:19" maxSheetId="2" userName="maria.petre" r:id="rId203" minRId="1710" maxRId="1718">
    <sheetIdMap count="1">
      <sheetId val="1"/>
    </sheetIdMap>
  </header>
  <header guid="{A6F51309-5676-427D-93F8-46C93DB41723}" dateTime="2018-06-08T13:46:31" maxSheetId="2" userName="maria.petre" r:id="rId204" minRId="1721" maxRId="1733">
    <sheetIdMap count="1">
      <sheetId val="1"/>
    </sheetIdMap>
  </header>
  <header guid="{C39A8454-89E4-44D7-AAB2-986529CA8995}" dateTime="2018-06-08T13:50:38" maxSheetId="2" userName="maria.petre" r:id="rId205" minRId="1734" maxRId="1737">
    <sheetIdMap count="1">
      <sheetId val="1"/>
    </sheetIdMap>
  </header>
  <header guid="{53EF958C-562B-4DD1-BEB0-59AE5084F1A2}" dateTime="2018-06-08T13:55:45" maxSheetId="2" userName="maria.petre" r:id="rId206" minRId="1738" maxRId="1741">
    <sheetIdMap count="1">
      <sheetId val="1"/>
    </sheetIdMap>
  </header>
  <header guid="{0D16AE89-5059-46D2-B42E-F083668FECEB}" dateTime="2018-06-08T13:59:16" maxSheetId="2" userName="maria.petre" r:id="rId207" minRId="1742" maxRId="1782">
    <sheetIdMap count="1">
      <sheetId val="1"/>
    </sheetIdMap>
  </header>
  <header guid="{AC1930D3-DE74-4A17-8F75-5EB97238E0F3}" dateTime="2018-06-08T14:01:30" maxSheetId="2" userName="maria.petre" r:id="rId208">
    <sheetIdMap count="1">
      <sheetId val="1"/>
    </sheetIdMap>
  </header>
  <header guid="{D8B02977-A76D-4A0B-927B-B6AE95B69534}" dateTime="2018-06-08T14:02:19" maxSheetId="2" userName="mihaela.nicolae" r:id="rId209" minRId="1785" maxRId="1786">
    <sheetIdMap count="1">
      <sheetId val="1"/>
    </sheetIdMap>
  </header>
  <header guid="{14634F64-66DE-47C9-8D30-ACC0B47507F5}" dateTime="2018-06-08T14:03:50" maxSheetId="2" userName="mihaela.nicolae" r:id="rId210" minRId="1789">
    <sheetIdMap count="1">
      <sheetId val="1"/>
    </sheetIdMap>
  </header>
  <header guid="{09EA821C-3053-4364-B9F3-2AE42D964932}" dateTime="2018-06-08T14:05:29" maxSheetId="2" userName="mihaela.nicolae" r:id="rId211" minRId="1790">
    <sheetIdMap count="1">
      <sheetId val="1"/>
    </sheetIdMap>
  </header>
  <header guid="{AF5C8006-A634-4042-96A7-19B934EAA147}" dateTime="2018-06-08T14:10:32" maxSheetId="2" userName="veronica.baciu" r:id="rId212" minRId="1791">
    <sheetIdMap count="1">
      <sheetId val="1"/>
    </sheetIdMap>
  </header>
  <header guid="{63B5E31C-0B5F-4260-8B07-7D6CDF8BAE66}" dateTime="2018-06-08T15:37:43" maxSheetId="2" userName="ovidiu.dumitrache" r:id="rId213" minRId="1794" maxRId="1816">
    <sheetIdMap count="1">
      <sheetId val="1"/>
    </sheetIdMap>
  </header>
  <header guid="{17A08726-C99F-4C7B-AE97-3498300F17C0}" dateTime="2018-06-08T16:11:40" maxSheetId="2" userName="ovidiu.dumitrache" r:id="rId214" minRId="1819">
    <sheetIdMap count="1">
      <sheetId val="1"/>
    </sheetIdMap>
  </header>
  <header guid="{99D58214-3A5F-457F-A9A4-C97CD8120C55}" dateTime="2018-06-11T09:19:49" maxSheetId="2" userName="mihaela.nicolae" r:id="rId215" minRId="1822" maxRId="1830">
    <sheetIdMap count="1">
      <sheetId val="1"/>
    </sheetIdMap>
  </header>
  <header guid="{015D49BC-8D2F-49BF-B4AD-CD3469633CF9}" dateTime="2018-06-11T09:31:18" maxSheetId="2" userName="mihaela.nicolae" r:id="rId216" minRId="1833" maxRId="1834">
    <sheetIdMap count="1">
      <sheetId val="1"/>
    </sheetIdMap>
  </header>
  <header guid="{C63DCBD1-E990-4C33-8E29-834A960EC0E5}" dateTime="2018-06-11T09:41:23" maxSheetId="2" userName="roxana.barbu" r:id="rId217" minRId="1835" maxRId="1849">
    <sheetIdMap count="1">
      <sheetId val="1"/>
    </sheetIdMap>
  </header>
  <header guid="{FB605492-92C0-4FF2-903D-028B0E457BB2}" dateTime="2018-06-11T09:45:18" maxSheetId="2" userName="roxana.barbu" r:id="rId218" minRId="1852" maxRId="1857">
    <sheetIdMap count="1">
      <sheetId val="1"/>
    </sheetIdMap>
  </header>
  <header guid="{8BB9C09F-AFBB-4BFA-A393-1F5280B36CEC}" dateTime="2018-06-11T09:47:03" maxSheetId="2" userName="roxana.barbu" r:id="rId219" minRId="1858">
    <sheetIdMap count="1">
      <sheetId val="1"/>
    </sheetIdMap>
  </header>
  <header guid="{B7CA10C5-70A0-41E3-A800-2B23EC508090}" dateTime="2018-06-11T09:47:50" maxSheetId="2" userName="roxana.barbu" r:id="rId220" minRId="1859">
    <sheetIdMap count="1">
      <sheetId val="1"/>
    </sheetIdMap>
  </header>
  <header guid="{9F1C9514-F9ED-4660-B28F-F2319321E62C}" dateTime="2018-06-11T09:48:10" maxSheetId="2" userName="roxana.barbu" r:id="rId221" minRId="1860" maxRId="1861">
    <sheetIdMap count="1">
      <sheetId val="1"/>
    </sheetIdMap>
  </header>
  <header guid="{84AB7D18-72D9-492C-94D4-7C0E1C0CA981}" dateTime="2018-06-11T09:48:41" maxSheetId="2" userName="mihaela.nicolae" r:id="rId222" minRId="1862" maxRId="1868">
    <sheetIdMap count="1">
      <sheetId val="1"/>
    </sheetIdMap>
  </header>
  <header guid="{6F8BC44A-B517-4D92-B57E-0F3B8D7DA6E7}" dateTime="2018-06-11T12:32:23" maxSheetId="2" userName="cristian.airinei" r:id="rId223" minRId="1869" maxRId="1883">
    <sheetIdMap count="1">
      <sheetId val="1"/>
    </sheetIdMap>
  </header>
  <header guid="{0FBB688F-B178-4B55-ACF5-F164FA7E42AD}" dateTime="2018-06-11T12:42:36" maxSheetId="2" userName="cristian.airinei" r:id="rId224" minRId="1886" maxRId="1894">
    <sheetIdMap count="1">
      <sheetId val="1"/>
    </sheetIdMap>
  </header>
  <header guid="{BAA128A2-924D-4F51-B6FD-EAD2FAC297DB}" dateTime="2018-06-11T16:20:31" maxSheetId="2" userName="cristian.airinei" r:id="rId225" minRId="1895" maxRId="1935">
    <sheetIdMap count="1">
      <sheetId val="1"/>
    </sheetIdMap>
  </header>
  <header guid="{5BFC1261-C3FC-4AF7-9566-002FD161E60D}" dateTime="2018-06-13T17:02:34" maxSheetId="2" userName="mihaela.nicolae" r:id="rId226" minRId="1938" maxRId="1941">
    <sheetIdMap count="1">
      <sheetId val="1"/>
    </sheetIdMap>
  </header>
  <header guid="{48448E83-33A4-42C4-B8CB-95992FD2D698}" dateTime="2018-06-13T17:03:11" maxSheetId="2" userName="mihaela.nicolae" r:id="rId227" minRId="1944" maxRId="1950">
    <sheetIdMap count="1">
      <sheetId val="1"/>
    </sheetIdMap>
  </header>
  <header guid="{41311E62-F958-4406-9187-FAD52547D7CF}" dateTime="2018-06-13T17:05:17" maxSheetId="2" userName="mihaela.nicolae" r:id="rId228" minRId="1951" maxRId="1954">
    <sheetIdMap count="1">
      <sheetId val="1"/>
    </sheetIdMap>
  </header>
  <header guid="{0E1067DE-B7EE-42C4-AEF1-E1DCB9372529}" dateTime="2018-06-13T17:06:25" maxSheetId="2" userName="mihaela.nicolae" r:id="rId229" minRId="1955" maxRId="1962">
    <sheetIdMap count="1">
      <sheetId val="1"/>
    </sheetIdMap>
  </header>
  <header guid="{C4677CDE-EB1A-4187-9A05-818EAEC9D728}" dateTime="2018-06-13T17:09:41" maxSheetId="2" userName="mihaela.nicolae" r:id="rId230" minRId="1963" maxRId="1971">
    <sheetIdMap count="1">
      <sheetId val="1"/>
    </sheetIdMap>
  </header>
  <header guid="{164E7729-1D6C-438A-8205-A018A67504B1}" dateTime="2018-06-13T17:12:39" maxSheetId="2" userName="mihaela.nicolae" r:id="rId231" minRId="1972">
    <sheetIdMap count="1">
      <sheetId val="1"/>
    </sheetIdMap>
  </header>
  <header guid="{494A5EAD-DCA8-492D-AEDC-05E95B625844}" dateTime="2018-06-13T17:24:24" maxSheetId="2" userName="mihaela.nicolae" r:id="rId232" minRId="1973" maxRId="1977">
    <sheetIdMap count="1">
      <sheetId val="1"/>
    </sheetIdMap>
  </header>
  <header guid="{EF9909A6-ADF8-400E-8511-D86CEACD7C69}" dateTime="2018-06-13T17:39:15" maxSheetId="2" userName="mariana.moraru" r:id="rId233" minRId="1978" maxRId="1998">
    <sheetIdMap count="1">
      <sheetId val="1"/>
    </sheetIdMap>
  </header>
  <header guid="{393C7872-CD72-42C6-9C16-695150078A3C}" dateTime="2018-06-14T09:56:31" maxSheetId="2" userName="raluca.georgescu" r:id="rId234" minRId="2001" maxRId="2035">
    <sheetIdMap count="1">
      <sheetId val="1"/>
    </sheetIdMap>
  </header>
  <header guid="{50C24B39-BB8C-4593-9E1D-4061E543A7B6}" dateTime="2018-06-14T09:59:23" maxSheetId="2" userName="raluca.georgescu" r:id="rId235" minRId="2038" maxRId="2041">
    <sheetIdMap count="1">
      <sheetId val="1"/>
    </sheetIdMap>
  </header>
  <header guid="{40F5C874-7001-4A5D-87E6-CF268A3A1274}" dateTime="2018-06-14T10:58:59" maxSheetId="2" userName="veronica.baciu" r:id="rId236" minRId="2042" maxRId="2075">
    <sheetIdMap count="1">
      <sheetId val="1"/>
    </sheetIdMap>
  </header>
  <header guid="{20257446-C8DA-4D86-9240-C6F343BB636B}" dateTime="2018-06-14T11:00:55" maxSheetId="2" userName="veronica.baciu" r:id="rId237" minRId="2078" maxRId="2080">
    <sheetIdMap count="1">
      <sheetId val="1"/>
    </sheetIdMap>
  </header>
  <header guid="{FC3F6683-B3AE-4671-887D-3EFAD69B1DCC}" dateTime="2018-06-14T11:02:22" maxSheetId="2" userName="veronica.baciu" r:id="rId238" minRId="2081" maxRId="2083">
    <sheetIdMap count="1">
      <sheetId val="1"/>
    </sheetIdMap>
  </header>
  <header guid="{DAA4910B-60D9-4388-A311-39C3BA417CE4}" dateTime="2018-06-14T11:13:48" maxSheetId="2" userName="ana.ionescu" r:id="rId239" minRId="2084" maxRId="2116">
    <sheetIdMap count="1">
      <sheetId val="1"/>
    </sheetIdMap>
  </header>
  <header guid="{5C721BD2-2CBC-4017-9EDC-99F81B45ADA6}" dateTime="2018-06-14T11:15:34" maxSheetId="2" userName="ana.ionescu" r:id="rId240" minRId="2119" maxRId="2121">
    <sheetIdMap count="1">
      <sheetId val="1"/>
    </sheetIdMap>
  </header>
  <header guid="{79DABA4E-B060-4422-92EC-A3877431E2D7}" dateTime="2018-06-14T11:16:01" maxSheetId="2" userName="ana.ionescu" r:id="rId241" minRId="2122">
    <sheetIdMap count="1">
      <sheetId val="1"/>
    </sheetIdMap>
  </header>
  <header guid="{F35BBE0F-ADCF-40A5-94C4-E7118A40091A}" dateTime="2018-06-14T11:18:12" maxSheetId="2" userName="ana.ionescu" r:id="rId242">
    <sheetIdMap count="1">
      <sheetId val="1"/>
    </sheetIdMap>
  </header>
  <header guid="{0F62A027-5976-4969-8F14-55DBF7D6BB13}" dateTime="2018-06-14T11:20:41" maxSheetId="2" userName="ana.ionescu" r:id="rId243" minRId="2123" maxRId="2124">
    <sheetIdMap count="1">
      <sheetId val="1"/>
    </sheetIdMap>
  </header>
  <header guid="{E2C1C876-DD02-478E-BB25-4874930E9771}" dateTime="2018-06-14T11:23:07" maxSheetId="2" userName="stefan.dragan" r:id="rId244">
    <sheetIdMap count="1">
      <sheetId val="1"/>
    </sheetIdMap>
  </header>
  <header guid="{EEAF33CF-0DA3-4D53-B0ED-28C8D4E6EC3A}" dateTime="2018-06-14T11:24:51" maxSheetId="2" userName="ana.ionescu" r:id="rId245" minRId="2127" maxRId="2128">
    <sheetIdMap count="1">
      <sheetId val="1"/>
    </sheetIdMap>
  </header>
  <header guid="{CB299437-ED1C-4BD0-A872-6CFFCFE3369E}" dateTime="2018-06-14T11:28:53" maxSheetId="2" userName="ana.ionescu" r:id="rId246" minRId="2129">
    <sheetIdMap count="1">
      <sheetId val="1"/>
    </sheetIdMap>
  </header>
  <header guid="{1D3AEF87-8A16-451D-ACCE-205BB8791D28}" dateTime="2018-06-14T11:30:05" maxSheetId="2" userName="ana.ionescu" r:id="rId247" minRId="2130">
    <sheetIdMap count="1">
      <sheetId val="1"/>
    </sheetIdMap>
  </header>
  <header guid="{1060A49D-3DF5-48AC-9D02-D2527665F147}" dateTime="2018-06-14T11:35:43" maxSheetId="2" userName="roxana.barbu" r:id="rId248" minRId="2131" maxRId="2248">
    <sheetIdMap count="1">
      <sheetId val="1"/>
    </sheetIdMap>
  </header>
  <header guid="{FD37D568-919D-4740-9E7D-3BD3B58D47F1}" dateTime="2018-06-14T11:37:19" maxSheetId="2" userName="roxana.barbu" r:id="rId249" minRId="2251" maxRId="2259">
    <sheetIdMap count="1">
      <sheetId val="1"/>
    </sheetIdMap>
  </header>
  <header guid="{F7AA0E15-C5E5-4F11-9512-12373FECE72F}" dateTime="2018-06-14T11:37:45" maxSheetId="2" userName="roxana.barbu" r:id="rId250">
    <sheetIdMap count="1">
      <sheetId val="1"/>
    </sheetIdMap>
  </header>
  <header guid="{6AFFA981-A72A-4486-9721-46A4D88975D8}" dateTime="2018-06-14T11:38:36" maxSheetId="2" userName="roxana.barbu" r:id="rId251" minRId="2262" maxRId="2272">
    <sheetIdMap count="1">
      <sheetId val="1"/>
    </sheetIdMap>
  </header>
  <header guid="{4E50BD41-7163-412D-BCD2-085D51D6D810}" dateTime="2018-06-14T11:42:13" maxSheetId="2" userName="roxana.barbu" r:id="rId252" minRId="2275" maxRId="2292">
    <sheetIdMap count="1">
      <sheetId val="1"/>
    </sheetIdMap>
  </header>
  <header guid="{5ECCB887-8C53-4A66-9BC7-5AECA9DA1738}" dateTime="2018-06-14T11:43:00" maxSheetId="2" userName="roxana.barbu" r:id="rId253" minRId="2293" maxRId="2295">
    <sheetIdMap count="1">
      <sheetId val="1"/>
    </sheetIdMap>
  </header>
  <header guid="{B205F90C-0862-436B-83E7-A882A35E2B50}" dateTime="2018-06-14T11:49:24" maxSheetId="2" userName="roxana.barbu" r:id="rId254" minRId="2296" maxRId="2305">
    <sheetIdMap count="1">
      <sheetId val="1"/>
    </sheetIdMap>
  </header>
  <header guid="{3A9FC76B-F668-4E84-B71D-8E5B3D4485F4}" dateTime="2018-06-14T11:51:43" maxSheetId="2" userName="roxana.barbu" r:id="rId255" minRId="2308">
    <sheetIdMap count="1">
      <sheetId val="1"/>
    </sheetIdMap>
  </header>
  <header guid="{3C0EA895-5F0B-4732-9669-204C681FCE9C}" dateTime="2018-06-14T11:54:05" maxSheetId="2" userName="roxana.barbu" r:id="rId256" minRId="2309" maxRId="2311">
    <sheetIdMap count="1">
      <sheetId val="1"/>
    </sheetIdMap>
  </header>
  <header guid="{7E304756-41E1-41AA-8D3D-EEAA226CDB70}" dateTime="2018-06-14T11:54:56" maxSheetId="2" userName="roxana.barbu" r:id="rId257" minRId="2312" maxRId="2313">
    <sheetIdMap count="1">
      <sheetId val="1"/>
    </sheetIdMap>
  </header>
  <header guid="{E32740FC-6B96-46D3-A770-E94A7336E8A6}" dateTime="2018-06-14T11:56:49" maxSheetId="2" userName="roxana.barbu" r:id="rId258" minRId="2314" maxRId="2323">
    <sheetIdMap count="1">
      <sheetId val="1"/>
    </sheetIdMap>
  </header>
  <header guid="{AF6D0719-9A4E-4471-9526-B8136AAA66A8}" dateTime="2018-06-14T11:58:55" maxSheetId="2" userName="roxana.barbu" r:id="rId259" minRId="2324">
    <sheetIdMap count="1">
      <sheetId val="1"/>
    </sheetIdMap>
  </header>
  <header guid="{089F9A3F-25EC-4BDD-B671-D6373236C6F4}" dateTime="2018-06-14T11:59:20" maxSheetId="2" userName="roxana.barbu" r:id="rId260" minRId="2325">
    <sheetIdMap count="1">
      <sheetId val="1"/>
    </sheetIdMap>
  </header>
  <header guid="{C2F60AA2-6DED-4433-933C-FDF8C9A86F2D}" dateTime="2018-06-15T10:38:18" maxSheetId="2" userName="maria.petre" r:id="rId261">
    <sheetIdMap count="1">
      <sheetId val="1"/>
    </sheetIdMap>
  </header>
  <header guid="{6694AF51-8928-49AE-93CB-FF31D91F17C4}" dateTime="2018-06-15T11:30:33" maxSheetId="2" userName="raluca.georgescu" r:id="rId262" minRId="2328">
    <sheetIdMap count="1">
      <sheetId val="1"/>
    </sheetIdMap>
  </header>
  <header guid="{E5A7B1B2-29CE-4A28-80B2-E4ED470D246D}" dateTime="2018-06-15T11:31:02" maxSheetId="2" userName="raluca.georgescu" r:id="rId263">
    <sheetIdMap count="1">
      <sheetId val="1"/>
    </sheetIdMap>
  </header>
  <header guid="{C6875A9D-484B-4781-AA9F-B33A9EE6A248}" dateTime="2018-06-15T11:55:39" maxSheetId="2" userName="elisabeta.trifan" r:id="rId264">
    <sheetIdMap count="1">
      <sheetId val="1"/>
    </sheetIdMap>
  </header>
  <header guid="{F9B8A793-B4BF-458C-9DB2-9DA3ADECF923}" dateTime="2018-06-15T12:18:22" maxSheetId="2" userName="elisabeta.trifan" r:id="rId265">
    <sheetIdMap count="1">
      <sheetId val="1"/>
    </sheetIdMap>
  </header>
  <header guid="{8194F2C6-C8DD-4D8C-B247-D5EC692DBAD0}" dateTime="2018-06-15T12:53:16" maxSheetId="2" userName="cristian.airinei" r:id="rId266" minRId="2339" maxRId="2340">
    <sheetIdMap count="1">
      <sheetId val="1"/>
    </sheetIdMap>
  </header>
  <header guid="{2DC633C9-2769-4D3C-BD65-0876E809D35E}" dateTime="2018-06-15T13:46:11" maxSheetId="2" userName="roxana.barbu" r:id="rId267">
    <sheetIdMap count="1">
      <sheetId val="1"/>
    </sheetIdMap>
  </header>
  <header guid="{D0ACFE7F-7E15-47FE-BF97-B44BD2BB099F}" dateTime="2018-06-18T15:15:47" maxSheetId="2" userName="stefan.dragan" r:id="rId268" minRId="2345" maxRId="2354">
    <sheetIdMap count="1">
      <sheetId val="1"/>
    </sheetIdMap>
  </header>
  <header guid="{39E9D4CF-6572-4926-9DDA-5EC64F05758E}" dateTime="2018-06-18T15:22:43" maxSheetId="2" userName="stefan.dragan" r:id="rId269" minRId="2357" maxRId="2404">
    <sheetIdMap count="1">
      <sheetId val="1"/>
    </sheetIdMap>
  </header>
  <header guid="{8F288B20-8134-4E25-A341-7A0D562DCC7C}" dateTime="2018-06-18T15:23:24" maxSheetId="2" userName="stefan.dragan" r:id="rId270" minRId="2405">
    <sheetIdMap count="1">
      <sheetId val="1"/>
    </sheetIdMap>
  </header>
  <header guid="{38DFA9BC-9411-407C-99D5-130344F2314C}" dateTime="2018-06-18T15:25:15" maxSheetId="2" userName="ana.ionescu" r:id="rId271" minRId="2406" maxRId="2439">
    <sheetIdMap count="1">
      <sheetId val="1"/>
    </sheetIdMap>
  </header>
  <header guid="{659D1E16-202F-46EF-B61F-CCD624D2A5E2}" dateTime="2018-06-18T15:26:03" maxSheetId="2" userName="ana.ionescu" r:id="rId272" minRId="2442" maxRId="2444">
    <sheetIdMap count="1">
      <sheetId val="1"/>
    </sheetIdMap>
  </header>
  <header guid="{EFDC352D-D06F-43D3-8196-D37065010175}" dateTime="2018-06-18T15:27:10" maxSheetId="2" userName="ana.ionescu" r:id="rId273" minRId="2445" maxRId="2448">
    <sheetIdMap count="1">
      <sheetId val="1"/>
    </sheetIdMap>
  </header>
  <header guid="{EA54966F-E1DF-4BF7-8826-5F525622B859}" dateTime="2018-06-18T15:30:50" maxSheetId="2" userName="ana.ionescu" r:id="rId274" minRId="2449" maxRId="2458">
    <sheetIdMap count="1">
      <sheetId val="1"/>
    </sheetIdMap>
  </header>
  <header guid="{1A937D0A-EBE0-4AD8-B666-30213ECEF9F1}" dateTime="2018-06-18T15:33:54" maxSheetId="2" userName="ana.ionescu" r:id="rId275" minRId="2459">
    <sheetIdMap count="1">
      <sheetId val="1"/>
    </sheetIdMap>
  </header>
  <header guid="{87A67781-D5FD-410D-A280-EAE7825B1366}" dateTime="2018-06-18T15:34:06" maxSheetId="2" userName="ana.ionescu" r:id="rId276">
    <sheetIdMap count="1">
      <sheetId val="1"/>
    </sheetIdMap>
  </header>
  <header guid="{7DFC291A-C277-4FB7-9773-ADB1E1F2DB0E}" dateTime="2018-06-18T15:34:23" maxSheetId="2" userName="ana.ionescu" r:id="rId277" minRId="2462">
    <sheetIdMap count="1">
      <sheetId val="1"/>
    </sheetIdMap>
  </header>
  <header guid="{347B980E-AB55-461F-A082-10A05B9A719C}" dateTime="2018-06-18T16:32:37" maxSheetId="2" userName="mariana.moraru" r:id="rId278" minRId="2463" maxRId="2472">
    <sheetIdMap count="1">
      <sheetId val="1"/>
    </sheetIdMap>
  </header>
  <header guid="{05D5AD1C-BE53-4F03-B301-A4CE09CB0A32}" dateTime="2018-06-18T16:45:01" maxSheetId="2" userName="mariana.moraru" r:id="rId279" minRId="2475" maxRId="2511">
    <sheetIdMap count="1">
      <sheetId val="1"/>
    </sheetIdMap>
  </header>
  <header guid="{B524B67F-CE2C-4BC2-8AE9-7C6DB0981288}" dateTime="2018-06-19T14:09:16" maxSheetId="2" userName="vlad.pereteanu" r:id="rId280">
    <sheetIdMap count="1">
      <sheetId val="1"/>
    </sheetIdMap>
  </header>
  <header guid="{D64B6481-376E-4028-B775-2D7182B88F98}" dateTime="2018-06-19T14:27:21" maxSheetId="2" userName="stefan.dragan" r:id="rId281" minRId="2514">
    <sheetIdMap count="1">
      <sheetId val="1"/>
    </sheetIdMap>
  </header>
  <header guid="{10AE58E4-B628-4EBC-A3A0-D22A96F11477}" dateTime="2018-06-19T14:28:48" maxSheetId="2" userName="stefan.dragan" r:id="rId282" minRId="2517">
    <sheetIdMap count="1">
      <sheetId val="1"/>
    </sheetIdMap>
  </header>
  <header guid="{2E4339AF-2CD8-4177-8673-576520FD5D09}" dateTime="2018-06-19T14:45:33" maxSheetId="2" userName="stefan.dragan" r:id="rId283" minRId="2518">
    <sheetIdMap count="1">
      <sheetId val="1"/>
    </sheetIdMap>
  </header>
  <header guid="{433D7377-04A2-4FE3-903D-581A7D6E92B3}" dateTime="2018-06-19T15:22:11" maxSheetId="2" userName="maria.petre" r:id="rId284" minRId="2519" maxRId="2561">
    <sheetIdMap count="1">
      <sheetId val="1"/>
    </sheetIdMap>
  </header>
  <header guid="{F1069D10-7BC0-4C9C-8F10-58065913B434}" dateTime="2018-06-19T16:51:06" maxSheetId="2" userName="roxana.barbu" r:id="rId285" minRId="2564" maxRId="2580">
    <sheetIdMap count="1">
      <sheetId val="1"/>
    </sheetIdMap>
  </header>
  <header guid="{AE0731C0-D916-48B0-9332-A461E3510323}" dateTime="2018-06-19T16:54:29" maxSheetId="2" userName="roxana.barbu" r:id="rId286" minRId="2583" maxRId="2588">
    <sheetIdMap count="1">
      <sheetId val="1"/>
    </sheetIdMap>
  </header>
  <header guid="{7AB7EA2B-BB7B-4ED8-84B7-8EB5B3A4E689}" dateTime="2018-06-19T16:57:31" maxSheetId="2" userName="roxana.barbu" r:id="rId287" minRId="2589">
    <sheetIdMap count="1">
      <sheetId val="1"/>
    </sheetIdMap>
  </header>
  <header guid="{68614A67-4BA7-4A70-8D89-41571CEF925D}" dateTime="2018-06-20T15:15:53" maxSheetId="2" userName="raluca.georgescu" r:id="rId288" minRId="2590" maxRId="2593">
    <sheetIdMap count="1">
      <sheetId val="1"/>
    </sheetIdMap>
  </header>
  <header guid="{E0775A97-1006-4E61-9AFC-CB50504B3133}" dateTime="2018-06-20T15:34:31" maxSheetId="2" userName="raluca.georgescu" r:id="rId289" minRId="2596">
    <sheetIdMap count="1">
      <sheetId val="1"/>
    </sheetIdMap>
  </header>
  <header guid="{240C991A-2AA9-4062-A7E3-575482881419}" dateTime="2018-06-20T18:45:58" maxSheetId="2" userName="cristian.airinei" r:id="rId290" minRId="2599" maxRId="2623">
    <sheetIdMap count="1">
      <sheetId val="1"/>
    </sheetIdMap>
  </header>
  <header guid="{82C859CD-C54A-414B-BDE3-D4511ED164DA}" dateTime="2018-06-20T18:55:53" maxSheetId="2" userName="maria.petre" r:id="rId291" minRId="2626" maxRId="2646">
    <sheetIdMap count="1">
      <sheetId val="1"/>
    </sheetIdMap>
  </header>
  <header guid="{84C640A6-30BE-4B18-9574-7ECC2AE9876F}" dateTime="2018-06-20T18:59:41" maxSheetId="2" userName="maria.petre" r:id="rId292" minRId="2649" maxRId="2651">
    <sheetIdMap count="1">
      <sheetId val="1"/>
    </sheetIdMap>
  </header>
  <header guid="{78668DD2-98A1-4F46-B560-4350D8E7C8AF}" dateTime="2018-06-20T19:01:09" maxSheetId="2" userName="maria.petre" r:id="rId293" minRId="2652" maxRId="2655">
    <sheetIdMap count="1">
      <sheetId val="1"/>
    </sheetIdMap>
  </header>
  <header guid="{DF975058-2B23-4250-A43C-0B227A491176}" dateTime="2018-06-21T09:08:59" maxSheetId="2" userName="ana.ionescu" r:id="rId294" minRId="2656" maxRId="2687">
    <sheetIdMap count="1">
      <sheetId val="1"/>
    </sheetIdMap>
  </header>
  <header guid="{46258E31-58CB-472C-B4EA-4BA6FD4D562E}" dateTime="2018-06-21T09:22:50" maxSheetId="2" userName="ana.ionescu" r:id="rId295" minRId="2690" maxRId="2693">
    <sheetIdMap count="1">
      <sheetId val="1"/>
    </sheetIdMap>
  </header>
  <header guid="{5B2B1BE6-656A-4D96-AA48-9CDADEF3F403}" dateTime="2018-06-21T09:41:33" maxSheetId="2" userName="ana.ionescu" r:id="rId296" minRId="2694">
    <sheetIdMap count="1">
      <sheetId val="1"/>
    </sheetIdMap>
  </header>
  <header guid="{394E69AE-BE50-406F-A8BA-F0BB070F129E}" dateTime="2018-06-21T11:34:19" maxSheetId="2" userName="georgiana.dobre" r:id="rId297" minRId="2697" maxRId="2708">
    <sheetIdMap count="1">
      <sheetId val="1"/>
    </sheetIdMap>
  </header>
  <header guid="{BE0ABDFC-0B0C-4B34-901F-E14A2D0F3E7F}" dateTime="2018-06-21T11:35:54" maxSheetId="2" userName="georgiana.dobre" r:id="rId298" minRId="2711" maxRId="2713">
    <sheetIdMap count="1">
      <sheetId val="1"/>
    </sheetIdMap>
  </header>
  <header guid="{85430F32-8837-44AC-824F-D0E1CED9C6DD}" dateTime="2018-06-21T11:43:13" maxSheetId="2" userName="georgiana.dobre" r:id="rId299" minRId="2714" maxRId="2724">
    <sheetIdMap count="1">
      <sheetId val="1"/>
    </sheetIdMap>
  </header>
  <header guid="{9CE496C5-D4E2-41DE-9010-593999C3BCF5}" dateTime="2018-06-21T11:44:28" maxSheetId="2" userName="georgiana.dobre" r:id="rId300" minRId="2725" maxRId="2728">
    <sheetIdMap count="1">
      <sheetId val="1"/>
    </sheetIdMap>
  </header>
  <header guid="{01AFBDC5-CF48-4F1A-9027-D09EDBDC3783}" dateTime="2018-06-21T11:45:39" maxSheetId="2" userName="georgiana.dobre" r:id="rId301" minRId="2729" maxRId="2730">
    <sheetIdMap count="1">
      <sheetId val="1"/>
    </sheetIdMap>
  </header>
  <header guid="{5D73F0D8-C049-4806-98D9-71F22FFFAE6E}" dateTime="2018-06-21T11:46:32" maxSheetId="2" userName="georgiana.dobre" r:id="rId302" minRId="2731">
    <sheetIdMap count="1">
      <sheetId val="1"/>
    </sheetIdMap>
  </header>
  <header guid="{EDBC9F14-E5A0-490D-9C26-A74DE2776119}" dateTime="2018-06-21T12:05:59" maxSheetId="2" userName="georgiana.dobre" r:id="rId303" minRId="2732" maxRId="2755">
    <sheetIdMap count="1">
      <sheetId val="1"/>
    </sheetIdMap>
  </header>
  <header guid="{76135690-C9DA-4351-950A-3C00BFA2B39B}" dateTime="2018-06-21T12:07:49" maxSheetId="2" userName="georgiana.dobre" r:id="rId304">
    <sheetIdMap count="1">
      <sheetId val="1"/>
    </sheetIdMap>
  </header>
  <header guid="{4D3D4CCB-C7D4-4C70-8A4F-1AF22C40FB9D}" dateTime="2018-06-22T11:35:16" maxSheetId="2" userName="maria.petre" r:id="rId305" minRId="2758" maxRId="2779">
    <sheetIdMap count="1">
      <sheetId val="1"/>
    </sheetIdMap>
  </header>
  <header guid="{0739EC87-4A38-4CF5-A49A-4B94D93E1A87}" dateTime="2018-06-22T11:35:28" maxSheetId="2" userName="maria.petre" r:id="rId306">
    <sheetIdMap count="1">
      <sheetId val="1"/>
    </sheetIdMap>
  </header>
  <header guid="{39F73DB4-A8DE-4126-95DF-B9EFDD1A5006}" dateTime="2018-06-22T11:47:08" maxSheetId="2" userName="maria.petre" r:id="rId307" minRId="2786" maxRId="2787">
    <sheetIdMap count="1">
      <sheetId val="1"/>
    </sheetIdMap>
  </header>
  <header guid="{31789C93-BFB6-43B8-9523-A8A8E41E68E6}" dateTime="2018-06-22T11:59:00" maxSheetId="2" userName="maria.petre" r:id="rId308">
    <sheetIdMap count="1">
      <sheetId val="1"/>
    </sheetIdMap>
  </header>
  <header guid="{34732F87-6CC6-4717-A7E8-E7B242EA3D08}" dateTime="2018-06-22T12:03:04" maxSheetId="2" userName="ana.ionescu" r:id="rId309" minRId="2790">
    <sheetIdMap count="1">
      <sheetId val="1"/>
    </sheetIdMap>
  </header>
  <header guid="{4F390B64-1AFB-4F63-8A76-6725AD030A97}" dateTime="2018-06-22T12:04:12" maxSheetId="2" userName="ana.ionescu" r:id="rId310">
    <sheetIdMap count="1">
      <sheetId val="1"/>
    </sheetIdMap>
  </header>
  <header guid="{157E6711-39E0-4456-B359-61441A6D1771}" dateTime="2018-06-22T12:23:10" maxSheetId="2" userName="elisabeta.trifan" r:id="rId311">
    <sheetIdMap count="1">
      <sheetId val="1"/>
    </sheetIdMap>
  </header>
  <header guid="{13FDC09B-1A47-4609-92C5-E17FD2EF1EAC}" dateTime="2018-06-22T12:46:35" maxSheetId="2" userName="elisabeta.trifan" r:id="rId312">
    <sheetIdMap count="1">
      <sheetId val="1"/>
    </sheetIdMap>
  </header>
  <header guid="{82F647D7-0D99-4730-B466-74239950FF41}" dateTime="2018-06-22T13:39:07" maxSheetId="2" userName="elisabeta.trifan" r:id="rId313">
    <sheetIdMap count="1">
      <sheetId val="1"/>
    </sheetIdMap>
  </header>
  <header guid="{35F1530E-6173-4E56-8C67-1A961EFEFF6F}" dateTime="2018-06-25T09:36:10" maxSheetId="2" userName="maria.petre" r:id="rId314" minRId="2802" maxRId="2805">
    <sheetIdMap count="1">
      <sheetId val="1"/>
    </sheetIdMap>
  </header>
  <header guid="{DD3BCF31-BC03-4B27-8E7F-1D2C4CFA25B4}" dateTime="2018-06-25T09:36:20" maxSheetId="2" userName="maria.petre" r:id="rId315" minRId="2808">
    <sheetIdMap count="1">
      <sheetId val="1"/>
    </sheetIdMap>
  </header>
  <header guid="{05F6EAF2-26C4-4EBB-A19A-5D06E87E7CA4}" dateTime="2018-06-25T09:37:07" maxSheetId="2" userName="maria.petre" r:id="rId316" minRId="2809" maxRId="2812">
    <sheetIdMap count="1">
      <sheetId val="1"/>
    </sheetIdMap>
  </header>
  <header guid="{9EA97285-99DC-444C-B89C-53E7C6753E74}" dateTime="2018-06-25T09:38:11" maxSheetId="2" userName="maria.petre" r:id="rId317" minRId="2813">
    <sheetIdMap count="1">
      <sheetId val="1"/>
    </sheetIdMap>
  </header>
  <header guid="{CA910B15-0EBD-4069-8A5A-A2975C6636FE}" dateTime="2018-06-25T09:40:03" maxSheetId="2" userName="maria.petre" r:id="rId318" minRId="2814" maxRId="2815">
    <sheetIdMap count="1">
      <sheetId val="1"/>
    </sheetIdMap>
  </header>
  <header guid="{8660092B-7FAD-4BEE-BEF6-EBA47C038073}" dateTime="2018-06-25T09:43:16" maxSheetId="2" userName="maria.petre" r:id="rId319" minRId="2816" maxRId="2818">
    <sheetIdMap count="1">
      <sheetId val="1"/>
    </sheetIdMap>
  </header>
  <header guid="{259A50D9-07CF-44B0-B3C5-20982B5648F3}" dateTime="2018-06-25T09:44:05" maxSheetId="2" userName="maria.petre" r:id="rId320" minRId="2819" maxRId="2820">
    <sheetIdMap count="1">
      <sheetId val="1"/>
    </sheetIdMap>
  </header>
  <header guid="{2F8FE237-45F8-435E-BAE5-FB5F47421B4C}" dateTime="2018-06-25T09:44:58" maxSheetId="2" userName="maria.petre" r:id="rId321" minRId="2821" maxRId="2822">
    <sheetIdMap count="1">
      <sheetId val="1"/>
    </sheetIdMap>
  </header>
  <header guid="{C90E53D9-63F2-4C45-88EB-D8DB5BF3AE2E}" dateTime="2018-06-25T09:46:34" maxSheetId="2" userName="maria.petre" r:id="rId322" minRId="2823" maxRId="2832">
    <sheetIdMap count="1">
      <sheetId val="1"/>
    </sheetIdMap>
  </header>
  <header guid="{0772C366-03C4-4C4F-B4B3-0323788502B4}" dateTime="2018-06-25T09:46:58" maxSheetId="2" userName="maria.petre" r:id="rId323" minRId="2833" maxRId="2837">
    <sheetIdMap count="1">
      <sheetId val="1"/>
    </sheetIdMap>
  </header>
  <header guid="{2E3BF8FB-6AB8-4FB0-BB27-A1F65DBADABA}" dateTime="2018-06-25T09:49:16" maxSheetId="2" userName="roxana.barbu" r:id="rId324" minRId="2838" maxRId="2841">
    <sheetIdMap count="1">
      <sheetId val="1"/>
    </sheetIdMap>
  </header>
  <header guid="{2263C5AA-88AB-4061-B63C-3D137E725A27}" dateTime="2018-06-25T09:50:32" maxSheetId="2" userName="raluca.georgescu" r:id="rId325" minRId="2844">
    <sheetIdMap count="1">
      <sheetId val="1"/>
    </sheetIdMap>
  </header>
  <header guid="{A3B1C6BE-0BE0-4711-ABEC-26879FD18659}" dateTime="2018-06-25T09:51:39" maxSheetId="2" userName="maria.petre" r:id="rId326" minRId="2847">
    <sheetIdMap count="1">
      <sheetId val="1"/>
    </sheetIdMap>
  </header>
  <header guid="{342B5735-27D2-44CA-B82B-DE1EE870BB71}" dateTime="2018-06-25T09:52:47" maxSheetId="2" userName="maria.petre" r:id="rId327" minRId="2848" maxRId="2851">
    <sheetIdMap count="1">
      <sheetId val="1"/>
    </sheetIdMap>
  </header>
  <header guid="{89F90737-E128-42A3-ADA5-BEE983931BB9}" dateTime="2018-06-25T09:54:33" maxSheetId="2" userName="maria.petre" r:id="rId328" minRId="2854" maxRId="2874">
    <sheetIdMap count="1">
      <sheetId val="1"/>
    </sheetIdMap>
  </header>
  <header guid="{B1DF93E8-FEB8-42B9-A48F-B4267E297955}" dateTime="2018-06-25T09:56:34" maxSheetId="2" userName="raluca.georgescu" r:id="rId329" minRId="2875" maxRId="2884">
    <sheetIdMap count="1">
      <sheetId val="1"/>
    </sheetIdMap>
  </header>
  <header guid="{D1242B59-895D-4E06-8BCD-9E331AE7F76B}" dateTime="2018-06-25T09:58:47" maxSheetId="2" userName="raluca.georgescu" r:id="rId330" minRId="2885" maxRId="2891">
    <sheetIdMap count="1">
      <sheetId val="1"/>
    </sheetIdMap>
  </header>
  <header guid="{EC357A6E-494A-4405-975C-FDDF22CDE420}" dateTime="2018-06-25T10:03:45" maxSheetId="2" userName="maria.petre" r:id="rId331" minRId="2892">
    <sheetIdMap count="1">
      <sheetId val="1"/>
    </sheetIdMap>
  </header>
  <header guid="{42653CF9-298C-4116-94AF-87A179CBCED4}" dateTime="2018-06-25T10:08:09" maxSheetId="2" userName="raluca.georgescu" r:id="rId332" minRId="2893" maxRId="2898">
    <sheetIdMap count="1">
      <sheetId val="1"/>
    </sheetIdMap>
  </header>
  <header guid="{273E7DA1-9CF5-4C89-A2DD-CCD04AB5A719}" dateTime="2018-06-25T13:28:05" maxSheetId="2" userName="mariana.moraru" r:id="rId333" minRId="2901" maxRId="2924">
    <sheetIdMap count="1">
      <sheetId val="1"/>
    </sheetIdMap>
  </header>
  <header guid="{FE477B94-21AF-41BD-B940-790DAED1DE9E}" dateTime="2018-06-25T13:31:32" maxSheetId="2" userName="mariana.moraru" r:id="rId334" minRId="2927">
    <sheetIdMap count="1">
      <sheetId val="1"/>
    </sheetIdMap>
  </header>
  <header guid="{B4F365D6-431C-4BE4-9CD3-19C06F1AE408}" dateTime="2018-06-25T13:52:19" maxSheetId="2" userName="vlad.pereteanu" r:id="rId335" minRId="2930">
    <sheetIdMap count="1">
      <sheetId val="1"/>
    </sheetIdMap>
  </header>
  <header guid="{07B3BCE3-5CE7-4C25-B300-00523805BD36}" dateTime="2018-06-26T14:42:37" maxSheetId="2" userName="elisabeta.trifan" r:id="rId336" minRId="2933" maxRId="2938">
    <sheetIdMap count="1">
      <sheetId val="1"/>
    </sheetIdMap>
  </header>
  <header guid="{A22C3B2C-0459-4EE7-BA68-539E16472306}" dateTime="2018-06-26T14:45:16" maxSheetId="2" userName="elisabeta.trifan" r:id="rId337" minRId="2942" maxRId="2945">
    <sheetIdMap count="1">
      <sheetId val="1"/>
    </sheetIdMap>
  </header>
  <header guid="{EE968217-3AD6-40FB-85B7-616AFCF60100}" dateTime="2018-06-26T14:49:34" maxSheetId="2" userName="elisabeta.trifan" r:id="rId338" minRId="2946" maxRId="2947">
    <sheetIdMap count="1">
      <sheetId val="1"/>
    </sheetIdMap>
  </header>
  <header guid="{1D367111-083E-481F-9AC9-6FDFED144A08}" dateTime="2018-06-26T18:59:09" maxSheetId="2" userName="georgiana.dobre" r:id="rId339" minRId="2951" maxRId="2961">
    <sheetIdMap count="1">
      <sheetId val="1"/>
    </sheetIdMap>
  </header>
  <header guid="{1D19F26B-7B48-4085-AAB5-DB9F6A00BC94}" dateTime="2018-06-26T19:11:42" maxSheetId="2" userName="georgiana.dobre" r:id="rId340" minRId="2964" maxRId="2978">
    <sheetIdMap count="1">
      <sheetId val="1"/>
    </sheetIdMap>
  </header>
  <header guid="{46A96D69-FA23-43FD-951F-771DC3ECDD89}" dateTime="2018-06-27T09:06:26" maxSheetId="2" userName="maria.petre" r:id="rId341" minRId="2981" maxRId="3032">
    <sheetIdMap count="1">
      <sheetId val="1"/>
    </sheetIdMap>
  </header>
  <header guid="{F0F8CE63-F423-4797-8A2F-DC8B38CDF3B2}" dateTime="2018-06-27T10:15:49" maxSheetId="2" userName="roxana.barbu" r:id="rId342" minRId="3035" maxRId="3053">
    <sheetIdMap count="1">
      <sheetId val="1"/>
    </sheetIdMap>
  </header>
  <header guid="{7D2B3854-7DF1-4E2A-B618-839A445F1BF0}" dateTime="2018-06-27T10:20:10" maxSheetId="2" userName="roxana.barbu" r:id="rId343" minRId="3056" maxRId="3071">
    <sheetIdMap count="1">
      <sheetId val="1"/>
    </sheetIdMap>
  </header>
  <header guid="{A5A7582B-16DB-4D80-87C4-369C09DE4614}" dateTime="2018-06-27T13:15:48" maxSheetId="2" userName="stefan.dragan" r:id="rId344" minRId="3072" maxRId="3082">
    <sheetIdMap count="1">
      <sheetId val="1"/>
    </sheetIdMap>
  </header>
  <header guid="{DDFF613D-4D47-4560-B740-929633C1ADA5}" dateTime="2018-06-27T13:27:19" maxSheetId="2" userName="stefan.dragan" r:id="rId345" minRId="3085" maxRId="3103">
    <sheetIdMap count="1">
      <sheetId val="1"/>
    </sheetIdMap>
  </header>
  <header guid="{CED89902-27F4-4ECE-8799-B1A079D02B73}" dateTime="2018-06-27T13:33:25" maxSheetId="2" userName="stefan.dragan" r:id="rId346" minRId="3106" maxRId="3116">
    <sheetIdMap count="1">
      <sheetId val="1"/>
    </sheetIdMap>
  </header>
  <header guid="{9732CA8E-4CFF-4BA5-8087-5DFCBF455C06}" dateTime="2018-06-27T13:39:39" maxSheetId="2" userName="stefan.dragan" r:id="rId347" minRId="3119" maxRId="3136">
    <sheetIdMap count="1">
      <sheetId val="1"/>
    </sheetIdMap>
  </header>
  <header guid="{484AD3BE-13F8-4C4F-BD8D-1D32716A02BD}" dateTime="2018-06-27T13:40:13" maxSheetId="2" userName="stefan.dragan" r:id="rId348">
    <sheetIdMap count="1">
      <sheetId val="1"/>
    </sheetIdMap>
  </header>
  <header guid="{31B41C1A-D6EE-4AC9-BCB3-E0A5FA56283E}" dateTime="2018-06-27T13:43:13" maxSheetId="2" userName="maria.petre" r:id="rId349" minRId="3141" maxRId="3143">
    <sheetIdMap count="1">
      <sheetId val="1"/>
    </sheetIdMap>
  </header>
  <header guid="{3AB33216-3CF8-4B15-A1AA-758B76241B47}" dateTime="2018-06-27T13:44:12" maxSheetId="2" userName="maria.petre" r:id="rId350" minRId="3146" maxRId="3157">
    <sheetIdMap count="1">
      <sheetId val="1"/>
    </sheetIdMap>
  </header>
  <header guid="{990CE602-7214-46A9-B696-A8729456FAA1}" dateTime="2018-06-27T13:45:33" maxSheetId="2" userName="maria.petre" r:id="rId351" minRId="3160">
    <sheetIdMap count="1">
      <sheetId val="1"/>
    </sheetIdMap>
  </header>
  <header guid="{A97DD019-B3B0-45C6-B6F5-0AF0B870EC79}" dateTime="2018-06-27T13:46:43" maxSheetId="2" userName="maria.petre" r:id="rId352" minRId="3161" maxRId="3163">
    <sheetIdMap count="1">
      <sheetId val="1"/>
    </sheetIdMap>
  </header>
  <header guid="{C893492F-233F-47E3-AEB3-9E0A344F71A7}" dateTime="2018-06-27T13:54:48" maxSheetId="2" userName="maria.petre" r:id="rId353" minRId="3164" maxRId="3165">
    <sheetIdMap count="1">
      <sheetId val="1"/>
    </sheetIdMap>
  </header>
  <header guid="{AC688D6C-9C8D-4B65-8B66-0C20F8D2981F}" dateTime="2018-06-27T13:57:28" maxSheetId="2" userName="maria.petre" r:id="rId354" minRId="3166" maxRId="3171">
    <sheetIdMap count="1">
      <sheetId val="1"/>
    </sheetIdMap>
  </header>
  <header guid="{9635DA1D-356A-47E2-9A62-BAEC84AF31DE}" dateTime="2018-06-27T14:03:41" maxSheetId="2" userName="ovidiu.dumitrache" r:id="rId355" minRId="3172" maxRId="3193">
    <sheetIdMap count="1">
      <sheetId val="1"/>
    </sheetIdMap>
  </header>
  <header guid="{3EA274A2-4FC5-44B6-ADE7-EE076F11269B}" dateTime="2018-06-27T13:59:28" maxSheetId="2" userName="maria.petre" r:id="rId356" minRId="3196" maxRId="3200">
    <sheetIdMap count="1">
      <sheetId val="1"/>
    </sheetIdMap>
  </header>
  <header guid="{831BBDF2-EAFE-4EDD-8509-B9BDD6349842}" dateTime="2018-06-27T14:13:13" maxSheetId="2" userName="ovidiu.dumitrache" r:id="rId357" minRId="3203" maxRId="3211">
    <sheetIdMap count="1">
      <sheetId val="1"/>
    </sheetIdMap>
  </header>
  <header guid="{8AB73161-B308-480B-A4F9-EFB197A745DD}" dateTime="2018-06-27T14:14:36" maxSheetId="2" userName="ovidiu.dumitrache" r:id="rId358" minRId="3214" maxRId="3215">
    <sheetIdMap count="1">
      <sheetId val="1"/>
    </sheetIdMap>
  </header>
  <header guid="{C7E278C0-358B-41D3-9C4A-E7FDEA87FB9D}" dateTime="2018-06-27T14:14:37" maxSheetId="2" userName="raluca.georgescu" r:id="rId359" minRId="3216" maxRId="3231">
    <sheetIdMap count="1">
      <sheetId val="1"/>
    </sheetIdMap>
  </header>
  <header guid="{C5DCCA96-605B-449C-9B19-1D17E1B55EFF}" dateTime="2018-06-27T14:18:05" maxSheetId="2" userName="raluca.georgescu" r:id="rId360" minRId="3234" maxRId="3235">
    <sheetIdMap count="1">
      <sheetId val="1"/>
    </sheetIdMap>
  </header>
  <header guid="{E50250C7-9D90-425C-9724-941461140419}" dateTime="2018-06-27T14:23:02" maxSheetId="2" userName="raluca.georgescu" r:id="rId361" minRId="3236" maxRId="3242">
    <sheetIdMap count="1">
      <sheetId val="1"/>
    </sheetIdMap>
  </header>
  <header guid="{9950156C-48CB-403F-8DB2-E40A47D794BB}" dateTime="2018-06-27T14:23:54" maxSheetId="2" userName="maria.petre" r:id="rId362">
    <sheetIdMap count="1">
      <sheetId val="1"/>
    </sheetIdMap>
  </header>
  <header guid="{7882F98F-A92D-4B4B-AD7A-CDC702E33523}" dateTime="2018-06-27T14:33:32" maxSheetId="2" userName="ovidiu.dumitrache" r:id="rId363" minRId="3245" maxRId="3258">
    <sheetIdMap count="1">
      <sheetId val="1"/>
    </sheetIdMap>
  </header>
  <header guid="{F5017A9E-C638-40D2-B575-B9DFA9843F54}" dateTime="2018-06-27T15:05:47" maxSheetId="2" userName="ovidiu.dumitrache" r:id="rId364">
    <sheetIdMap count="1">
      <sheetId val="1"/>
    </sheetIdMap>
  </header>
  <header guid="{23B7A9E8-CA98-45FD-9545-AF74236F13F7}" dateTime="2018-06-27T15:10:04" maxSheetId="2" userName="ovidiu.dumitrache" r:id="rId365" minRId="3263" maxRId="3273">
    <sheetIdMap count="1">
      <sheetId val="1"/>
    </sheetIdMap>
  </header>
  <header guid="{514C2610-0732-4FDC-AD9F-8380DF1A1FF3}" dateTime="2018-06-27T15:34:06" maxSheetId="2" userName="ovidiu.dumitrache" r:id="rId366" minRId="3276" maxRId="3291">
    <sheetIdMap count="1">
      <sheetId val="1"/>
    </sheetIdMap>
  </header>
  <header guid="{E59656A6-323F-45B5-9AD6-4A09D6CEC329}" dateTime="2018-06-28T08:58:28" maxSheetId="2" userName="steluta.bulaceanu" r:id="rId367">
    <sheetIdMap count="1">
      <sheetId val="1"/>
    </sheetIdMap>
  </header>
  <header guid="{A3F3D56C-1B36-4620-9489-67EAA9A6B5CF}" dateTime="2018-06-28T16:12:01" maxSheetId="2" userName="mircea.pavel" r:id="rId368" minRId="3294" maxRId="3826">
    <sheetIdMap count="1">
      <sheetId val="1"/>
    </sheetIdMap>
  </header>
  <header guid="{FB5C7E00-137B-43F4-8DE5-68BA49CA6C56}" dateTime="2018-06-28T16:13:25" maxSheetId="2" userName="mircea.pavel" r:id="rId369" minRId="3829" maxRId="3898">
    <sheetIdMap count="1">
      <sheetId val="1"/>
    </sheetIdMap>
  </header>
  <header guid="{F58BBE65-7A88-4C97-81E5-B93EB8691296}" dateTime="2018-06-28T16:14:50" maxSheetId="2" userName="mircea.pavel" r:id="rId370" minRId="3899" maxRId="4055">
    <sheetIdMap count="1">
      <sheetId val="1"/>
    </sheetIdMap>
  </header>
  <header guid="{06CE8EB0-002D-4CFF-A08F-D24C6E1A2B77}" dateTime="2018-06-28T16:16:47" maxSheetId="2" userName="mircea.pavel" r:id="rId371" minRId="4056" maxRId="405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8" sId="1" numFmtId="4">
    <oc r="AJ236">
      <v>135219.84</v>
    </oc>
    <nc r="AJ236">
      <v>804695.64</v>
    </nc>
  </rcc>
  <rcc rId="1429" sId="1" numFmtId="4">
    <nc r="AJ302">
      <v>0</v>
    </nc>
  </rcc>
  <rcc rId="1430" sId="1" numFmtId="4">
    <nc r="AK302">
      <v>0</v>
    </nc>
  </rcc>
  <rcc rId="1431" sId="1" numFmtId="4">
    <nc r="AJ298">
      <v>0</v>
    </nc>
  </rcc>
  <rcc rId="1432" sId="1" numFmtId="4">
    <nc r="AK298">
      <v>0</v>
    </nc>
  </rcc>
  <rcc rId="1433" sId="1" numFmtId="4">
    <nc r="AJ309">
      <v>0</v>
    </nc>
  </rcc>
  <rcc rId="1434" sId="1" numFmtId="4">
    <nc r="AK309">
      <v>0</v>
    </nc>
  </rcc>
  <rcc rId="1435" sId="1" numFmtId="4">
    <oc r="AJ263">
      <v>75690.460000000006</v>
    </oc>
    <nc r="AJ263">
      <v>279828.68</v>
    </nc>
  </rcc>
  <rcv guid="{A87F3E0E-3A8E-4B82-8170-33752259B7DB}" action="delete"/>
  <rdn rId="0" localSheetId="1" customView="1" name="Z_A87F3E0E_3A8E_4B82_8170_33752259B7DB_.wvu.PrintArea" hidden="1" oldHidden="1">
    <formula>Sheet1!$A$1:$AL$339</formula>
    <oldFormula>Sheet1!$A$1:$AL$339</oldFormula>
  </rdn>
  <rdn rId="0" localSheetId="1" customView="1" name="Z_A87F3E0E_3A8E_4B82_8170_33752259B7DB_.wvu.FilterData" hidden="1" oldHidden="1">
    <formula>Sheet1!$A$6:$AL$339</formula>
    <oldFormula>Sheet1!$A$6:$AL$339</oldFormula>
  </rdn>
  <rcv guid="{A87F3E0E-3A8E-4B82-8170-33752259B7DB}"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F10298D-3F59-43F1-9A86-8C1CCA3B5D93}" action="delete"/>
  <rdn rId="0" localSheetId="1" customView="1" name="Z_EF10298D_3F59_43F1_9A86_8C1CCA3B5D93_.wvu.PrintArea" hidden="1" oldHidden="1">
    <formula>Sheet1!$A$1:$AL$339</formula>
    <oldFormula>Sheet1!$A$1:$AL$339</oldFormula>
  </rdn>
  <rdn rId="0" localSheetId="1" customView="1" name="Z_EF10298D_3F59_43F1_9A86_8C1CCA3B5D93_.wvu.FilterData" hidden="1" oldHidden="1">
    <formula>Sheet1!$A$6:$AL$339</formula>
    <oldFormula>Sheet1!$A$6:$AL$339</oldFormula>
  </rdn>
  <rcv guid="{EF10298D-3F59-43F1-9A86-8C1CCA3B5D93}"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2" sId="1">
    <oc r="J159" t="inlineStr">
      <is>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is>
    </oc>
    <nc r="J159"/>
  </rcc>
  <rcc rId="2443" sId="1" numFmtId="19">
    <oc r="K159">
      <v>43257</v>
    </oc>
    <nc r="K159">
      <v>43269</v>
    </nc>
  </rcc>
  <rcc rId="2444" sId="1" numFmtId="19">
    <oc r="L159">
      <v>43744</v>
    </oc>
    <nc r="L159">
      <v>43756</v>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5" sId="1" odxf="1" dxf="1">
    <oc r="O159" t="inlineStr">
      <is>
        <t>PRAHOVA</t>
      </is>
    </oc>
    <nc r="O159" t="inlineStr">
      <is>
        <t>Mureș</t>
      </is>
    </nc>
    <odxf>
      <font>
        <b/>
        <sz val="12"/>
        <color auto="1"/>
      </font>
      <fill>
        <patternFill patternType="none">
          <bgColor indexed="65"/>
        </patternFill>
      </fill>
    </odxf>
    <ndxf>
      <font>
        <b val="0"/>
        <sz val="12"/>
        <color auto="1"/>
      </font>
      <fill>
        <patternFill patternType="solid">
          <bgColor theme="0"/>
        </patternFill>
      </fill>
    </ndxf>
  </rcc>
  <rcc rId="2446" sId="1">
    <oc r="P158" t="inlineStr">
      <is>
        <t>Mureș</t>
      </is>
    </oc>
    <nc r="P158" t="inlineStr">
      <is>
        <t>Târgu Mureș</t>
      </is>
    </nc>
  </rcc>
  <rcc rId="2447" sId="1">
    <oc r="O158" t="inlineStr">
      <is>
        <t>Târgu Mureș</t>
      </is>
    </oc>
    <nc r="O158" t="inlineStr">
      <is>
        <t>Mureș</t>
      </is>
    </nc>
  </rcc>
  <rcc rId="2448" sId="1" odxf="1" dxf="1">
    <oc r="P159" t="inlineStr">
      <is>
        <t>Ploiesti</t>
      </is>
    </oc>
    <nc r="P159" t="inlineStr">
      <is>
        <t>Târgu Mureș</t>
      </is>
    </nc>
    <odxf>
      <font>
        <b/>
        <sz val="12"/>
        <color auto="1"/>
      </font>
      <fill>
        <patternFill patternType="none">
          <bgColor indexed="65"/>
        </patternFill>
      </fill>
    </odxf>
    <ndxf>
      <font>
        <b val="0"/>
        <sz val="12"/>
        <color auto="1"/>
      </font>
      <fill>
        <patternFill patternType="solid">
          <bgColor theme="0"/>
        </patternFill>
      </fill>
    </ndxf>
  </rcc>
  <rfmt sheetId="1" sqref="R159" start="0" length="0">
    <dxf>
      <font>
        <b val="0"/>
        <sz val="12"/>
        <color auto="1"/>
      </font>
      <fill>
        <patternFill patternType="solid">
          <bgColor theme="0"/>
        </patternFill>
      </fill>
    </dxf>
  </rfmt>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9:XFD159">
    <dxf>
      <fill>
        <patternFill>
          <bgColor theme="5" tint="0.39997558519241921"/>
        </patternFill>
      </fill>
    </dxf>
  </rfmt>
  <rfmt sheetId="1" sqref="A159" start="0" length="0">
    <dxf>
      <fill>
        <patternFill patternType="none">
          <bgColor indexed="65"/>
        </patternFill>
      </fill>
    </dxf>
  </rfmt>
  <rfmt sheetId="1" sqref="B159" start="0" length="0">
    <dxf>
      <fill>
        <patternFill>
          <bgColor rgb="FFFFFF00"/>
        </patternFill>
      </fill>
    </dxf>
  </rfmt>
  <rfmt sheetId="1" sqref="C159" start="0" length="0">
    <dxf>
      <font>
        <b/>
        <sz val="12"/>
        <color auto="1"/>
      </font>
      <fill>
        <patternFill>
          <bgColor rgb="FFFFFF00"/>
        </patternFill>
      </fill>
    </dxf>
  </rfmt>
  <rfmt sheetId="1" sqref="D159" start="0" length="0">
    <dxf>
      <font>
        <sz val="12"/>
        <color auto="1"/>
      </font>
      <fill>
        <patternFill>
          <bgColor rgb="FFFFFF00"/>
        </patternFill>
      </fill>
      <alignment horizontal="left"/>
    </dxf>
  </rfmt>
  <rfmt sheetId="1" sqref="E159" start="0" length="0">
    <dxf>
      <font>
        <sz val="12"/>
        <color auto="1"/>
      </font>
      <fill>
        <patternFill>
          <bgColor theme="0"/>
        </patternFill>
      </fill>
      <alignment horizontal="left"/>
    </dxf>
  </rfmt>
  <rfmt sheetId="1" sqref="F159" start="0" length="0">
    <dxf>
      <font>
        <sz val="12"/>
        <color auto="1"/>
      </font>
      <fill>
        <patternFill>
          <bgColor rgb="FFFFFF00"/>
        </patternFill>
      </fill>
      <alignment horizontal="general"/>
    </dxf>
  </rfmt>
  <rfmt sheetId="1" sqref="G159" start="0" length="0">
    <dxf>
      <font>
        <sz val="12"/>
        <color auto="1"/>
      </font>
      <fill>
        <patternFill patternType="none">
          <bgColor indexed="65"/>
        </patternFill>
      </fill>
    </dxf>
  </rfmt>
  <rfmt sheetId="1" sqref="H159" start="0" length="0">
    <dxf>
      <fill>
        <patternFill patternType="none">
          <bgColor indexed="65"/>
        </patternFill>
      </fill>
    </dxf>
  </rfmt>
  <rfmt sheetId="1" sqref="I159" start="0" length="0">
    <dxf>
      <font>
        <sz val="12"/>
        <color auto="1"/>
      </font>
      <fill>
        <patternFill>
          <bgColor rgb="FFFFFF00"/>
        </patternFill>
      </fill>
    </dxf>
  </rfmt>
  <rfmt sheetId="1" sqref="J159" start="0" length="0">
    <dxf>
      <font>
        <sz val="12"/>
        <color auto="1"/>
      </font>
      <fill>
        <patternFill patternType="none">
          <bgColor indexed="65"/>
        </patternFill>
      </fill>
    </dxf>
  </rfmt>
  <rfmt sheetId="1" sqref="K159" start="0" length="0">
    <dxf>
      <font>
        <b val="0"/>
        <sz val="12"/>
        <color auto="1"/>
      </font>
      <fill>
        <patternFill patternType="none">
          <bgColor indexed="65"/>
        </patternFill>
      </fill>
    </dxf>
  </rfmt>
  <rfmt sheetId="1" sqref="L159" start="0" length="0">
    <dxf>
      <font>
        <b val="0"/>
        <sz val="12"/>
        <color auto="1"/>
      </font>
      <fill>
        <patternFill patternType="none">
          <bgColor indexed="65"/>
        </patternFill>
      </fill>
    </dxf>
  </rfmt>
  <rcc rId="2449" sId="1" odxf="1" dxf="1">
    <oc r="M159">
      <f>S159/AE159*100</f>
    </oc>
    <nc r="M159">
      <f>S159/AE159*100</f>
    </nc>
    <odxf>
      <fill>
        <patternFill patternType="solid">
          <bgColor theme="5" tint="0.39997558519241921"/>
        </patternFill>
      </fill>
    </odxf>
    <ndxf>
      <fill>
        <patternFill patternType="none">
          <bgColor indexed="65"/>
        </patternFill>
      </fill>
    </ndxf>
  </rcc>
  <rfmt sheetId="1" sqref="N159" start="0" length="0">
    <dxf>
      <font>
        <b val="0"/>
        <sz val="12"/>
        <color auto="1"/>
      </font>
      <fill>
        <patternFill>
          <bgColor theme="0"/>
        </patternFill>
      </fill>
    </dxf>
  </rfmt>
  <rfmt sheetId="1" sqref="O159" start="0" length="0">
    <dxf>
      <fill>
        <patternFill>
          <bgColor theme="0"/>
        </patternFill>
      </fill>
    </dxf>
  </rfmt>
  <rfmt sheetId="1" sqref="P159" start="0" length="0">
    <dxf>
      <fill>
        <patternFill>
          <bgColor theme="0"/>
        </patternFill>
      </fill>
    </dxf>
  </rfmt>
  <rfmt sheetId="1" sqref="Q159" start="0" length="0">
    <dxf>
      <font>
        <b val="0"/>
        <sz val="12"/>
        <color auto="1"/>
      </font>
      <fill>
        <patternFill>
          <bgColor theme="0"/>
        </patternFill>
      </fill>
    </dxf>
  </rfmt>
  <rfmt sheetId="1" sqref="R159" start="0" length="0">
    <dxf>
      <fill>
        <patternFill>
          <bgColor theme="0"/>
        </patternFill>
      </fill>
    </dxf>
  </rfmt>
  <rcc rId="2450" sId="1" odxf="1" dxf="1">
    <oc r="S159">
      <f>T159+U159</f>
    </oc>
    <nc r="S159">
      <f>T159+U159</f>
    </nc>
    <odxf>
      <font>
        <sz val="12"/>
        <color auto="1"/>
      </font>
      <numFmt numFmtId="4" formatCode="#,##0.00"/>
      <fill>
        <patternFill patternType="solid">
          <bgColor theme="5" tint="0.39997558519241921"/>
        </patternFill>
      </fill>
    </odxf>
    <ndxf>
      <font>
        <sz val="12"/>
        <color auto="1"/>
      </font>
      <numFmt numFmtId="165" formatCode="#,##0.00_ ;\-#,##0.00\ "/>
      <fill>
        <patternFill patternType="none">
          <bgColor indexed="65"/>
        </patternFill>
      </fill>
    </ndxf>
  </rcc>
  <rcc rId="2451" sId="1" odxf="1" s="1" dxf="1" numFmtId="4">
    <oc r="T159">
      <v>501075</v>
    </oc>
    <nc r="T159">
      <v>289363.97499999998</v>
    </nc>
    <ndxf>
      <font>
        <sz val="12"/>
        <color theme="1"/>
        <name val="Calibri"/>
        <family val="2"/>
        <charset val="238"/>
        <scheme val="minor"/>
      </font>
      <numFmt numFmtId="4" formatCode="#,##0.00"/>
      <fill>
        <patternFill>
          <bgColor rgb="FFFFFF00"/>
        </patternFill>
      </fill>
    </ndxf>
  </rcc>
  <rfmt sheetId="1" sqref="U159" start="0" length="0">
    <dxf>
      <font>
        <sz val="12"/>
        <color auto="1"/>
      </font>
      <fill>
        <patternFill>
          <bgColor rgb="FFFFFF00"/>
        </patternFill>
      </fill>
    </dxf>
  </rfmt>
  <rcc rId="2452" sId="1" odxf="1" dxf="1">
    <oc r="V159">
      <f>W159+X159</f>
    </oc>
    <nc r="V159">
      <f>W159+X159</f>
    </nc>
    <odxf>
      <fill>
        <patternFill patternType="solid">
          <bgColor theme="5" tint="0.39997558519241921"/>
        </patternFill>
      </fill>
    </odxf>
    <ndxf>
      <fill>
        <patternFill patternType="none">
          <bgColor indexed="65"/>
        </patternFill>
      </fill>
    </ndxf>
  </rcc>
  <rcc rId="2453" sId="1" odxf="1" s="1" dxf="1" numFmtId="4">
    <oc r="W159">
      <v>76635</v>
    </oc>
    <nc r="W159">
      <v>44255.665000000001</v>
    </nc>
    <ndxf>
      <font>
        <sz val="12"/>
        <color theme="1"/>
        <name val="Calibri"/>
        <family val="2"/>
        <charset val="238"/>
        <scheme val="minor"/>
      </font>
      <numFmt numFmtId="4" formatCode="#,##0.00"/>
      <fill>
        <patternFill>
          <bgColor rgb="FFFFFF00"/>
        </patternFill>
      </fill>
    </ndxf>
  </rcc>
  <rfmt sheetId="1" sqref="X159" start="0" length="0">
    <dxf>
      <font>
        <sz val="12"/>
        <color auto="1"/>
      </font>
      <fill>
        <patternFill>
          <bgColor rgb="FFFFFF00"/>
        </patternFill>
      </fill>
    </dxf>
  </rfmt>
  <rcc rId="2454" sId="1" odxf="1" dxf="1">
    <oc r="Y159">
      <f>Z159+AA159</f>
    </oc>
    <nc r="Y159">
      <f>Z159+AA159</f>
    </nc>
    <odxf>
      <font>
        <sz val="12"/>
        <color auto="1"/>
      </font>
      <numFmt numFmtId="4" formatCode="#,##0.00"/>
      <fill>
        <patternFill patternType="solid">
          <bgColor theme="5" tint="0.39997558519241921"/>
        </patternFill>
      </fill>
    </odxf>
    <ndxf>
      <font>
        <sz val="12"/>
        <color auto="1"/>
      </font>
      <numFmt numFmtId="165" formatCode="#,##0.00_ ;\-#,##0.00\ "/>
      <fill>
        <patternFill patternType="none">
          <bgColor indexed="65"/>
        </patternFill>
      </fill>
    </ndxf>
  </rcc>
  <rcc rId="2455" sId="1" odxf="1" dxf="1" numFmtId="4">
    <oc r="Z159">
      <v>11790</v>
    </oc>
    <nc r="Z159">
      <v>6808.5599999999995</v>
    </nc>
    <ndxf>
      <font>
        <sz val="12"/>
        <color auto="1"/>
      </font>
      <fill>
        <patternFill>
          <bgColor rgb="FFFFFF00"/>
        </patternFill>
      </fill>
    </ndxf>
  </rcc>
  <rfmt sheetId="1" s="1" sqref="AA159" start="0" length="0">
    <dxf>
      <font>
        <sz val="12"/>
        <color auto="1"/>
        <name val="Calibri"/>
        <family val="2"/>
        <charset val="238"/>
        <scheme val="minor"/>
      </font>
      <numFmt numFmtId="165" formatCode="#,##0.00_ ;\-#,##0.00\ "/>
      <fill>
        <patternFill>
          <bgColor rgb="FFFFFF00"/>
        </patternFill>
      </fill>
    </dxf>
  </rfmt>
  <rcc rId="2456" sId="1" odxf="1" dxf="1">
    <oc r="AB159">
      <f>AC159+AD159</f>
    </oc>
    <nc r="AB159">
      <f>AC159+AD159</f>
    </nc>
    <odxf>
      <fill>
        <patternFill patternType="solid">
          <bgColor theme="5" tint="0.39997558519241921"/>
        </patternFill>
      </fill>
    </odxf>
    <ndxf>
      <fill>
        <patternFill patternType="none">
          <bgColor indexed="65"/>
        </patternFill>
      </fill>
    </ndxf>
  </rcc>
  <rfmt sheetId="1" s="1" sqref="AC159" start="0" length="0">
    <dxf>
      <font>
        <sz val="12"/>
        <color auto="1"/>
        <name val="Calibri"/>
        <family val="2"/>
        <charset val="238"/>
        <scheme val="minor"/>
      </font>
      <numFmt numFmtId="165" formatCode="#,##0.00_ ;\-#,##0.00\ "/>
      <fill>
        <patternFill>
          <bgColor rgb="FFFFFF00"/>
        </patternFill>
      </fill>
    </dxf>
  </rfmt>
  <rfmt sheetId="1" s="1" sqref="AD159" start="0" length="0">
    <dxf>
      <font>
        <sz val="12"/>
        <color auto="1"/>
        <name val="Calibri"/>
        <family val="2"/>
        <charset val="238"/>
        <scheme val="minor"/>
      </font>
      <numFmt numFmtId="165" formatCode="#,##0.00_ ;\-#,##0.00\ "/>
      <fill>
        <patternFill>
          <bgColor rgb="FFFFFF00"/>
        </patternFill>
      </fill>
    </dxf>
  </rfmt>
  <rcc rId="2457" sId="1" odxf="1" dxf="1">
    <oc r="AE159">
      <f>S159+V159+Y159+AB159</f>
    </oc>
    <nc r="AE159">
      <f>S159+V159+Y159+AB159</f>
    </nc>
    <odxf>
      <fill>
        <patternFill>
          <bgColor theme="5" tint="0.39997558519241921"/>
        </patternFill>
      </fill>
    </odxf>
    <ndxf>
      <fill>
        <patternFill>
          <bgColor theme="0"/>
        </patternFill>
      </fill>
    </ndxf>
  </rcc>
  <rfmt sheetId="1" s="1" sqref="AF159" start="0" length="0">
    <dxf>
      <font>
        <sz val="12"/>
        <color auto="1"/>
        <name val="Calibri"/>
        <family val="2"/>
        <charset val="238"/>
        <scheme val="minor"/>
      </font>
      <numFmt numFmtId="165" formatCode="#,##0.00_ ;\-#,##0.00\ "/>
      <fill>
        <patternFill patternType="none">
          <bgColor indexed="65"/>
        </patternFill>
      </fill>
    </dxf>
  </rfmt>
  <rcc rId="2458" sId="1" odxf="1" dxf="1">
    <oc r="AG159">
      <f>AE159+AF159</f>
    </oc>
    <nc r="AG159">
      <f>AE159+AF159</f>
    </nc>
    <odxf>
      <fill>
        <patternFill patternType="solid">
          <bgColor theme="5" tint="0.39997558519241921"/>
        </patternFill>
      </fill>
    </odxf>
    <ndxf>
      <fill>
        <patternFill patternType="none">
          <bgColor indexed="65"/>
        </patternFill>
      </fill>
    </ndxf>
  </rcc>
  <rfmt sheetId="1" sqref="AH159" start="0" length="0">
    <dxf>
      <font>
        <sz val="12"/>
        <color auto="1"/>
      </font>
      <fill>
        <patternFill patternType="none">
          <bgColor indexed="65"/>
        </patternFill>
      </fill>
    </dxf>
  </rfmt>
  <rfmt sheetId="1" sqref="AI159" start="0" length="0">
    <dxf>
      <font>
        <b val="0"/>
        <sz val="12"/>
        <color auto="1"/>
      </font>
      <numFmt numFmtId="19" formatCode="dd/mm/yyyy"/>
      <fill>
        <patternFill patternType="none">
          <bgColor indexed="65"/>
        </patternFill>
      </fill>
    </dxf>
  </rfmt>
  <rfmt sheetId="1" sqref="AJ159" start="0" length="0">
    <dxf>
      <font>
        <b val="0"/>
        <sz val="12"/>
        <color auto="1"/>
      </font>
      <numFmt numFmtId="4" formatCode="#,##0.00"/>
      <fill>
        <patternFill patternType="none">
          <bgColor indexed="65"/>
        </patternFill>
      </fill>
      <border outline="0">
        <top style="thin">
          <color indexed="64"/>
        </top>
      </border>
    </dxf>
  </rfmt>
  <rfmt sheetId="1" sqref="AK159" start="0" length="0">
    <dxf>
      <font>
        <b val="0"/>
        <sz val="12"/>
        <color auto="1"/>
      </font>
      <numFmt numFmtId="4" formatCode="#,##0.00"/>
      <fill>
        <patternFill patternType="none">
          <bgColor indexed="65"/>
        </patternFill>
      </fill>
    </dxf>
  </rfmt>
  <rfmt sheetId="1" sqref="AL159" start="0" length="0">
    <dxf>
      <font>
        <sz val="12"/>
      </font>
      <fill>
        <patternFill patternType="none">
          <bgColor indexed="65"/>
        </patternFill>
      </fill>
      <alignment horizontal="left" vertical="center"/>
    </dxf>
  </rfmt>
  <rfmt sheetId="1" sqref="AM159" start="0" length="0">
    <dxf>
      <font>
        <sz val="12"/>
        <color theme="1"/>
        <name val="Calibri"/>
        <family val="2"/>
        <charset val="238"/>
        <scheme val="minor"/>
      </font>
      <fill>
        <patternFill patternType="none">
          <bgColor indexed="65"/>
        </patternFill>
      </fill>
      <alignment horizontal="left" vertical="center"/>
    </dxf>
  </rfmt>
  <rfmt sheetId="1" sqref="AN159" start="0" length="0">
    <dxf>
      <font>
        <sz val="12"/>
        <color theme="1"/>
        <name val="Calibri"/>
        <family val="2"/>
        <charset val="238"/>
        <scheme val="minor"/>
      </font>
      <fill>
        <patternFill patternType="none">
          <bgColor indexed="65"/>
        </patternFill>
      </fill>
      <alignment horizontal="left" vertical="center"/>
    </dxf>
  </rfmt>
  <rfmt sheetId="1" sqref="AO159" start="0" length="0">
    <dxf>
      <font>
        <sz val="12"/>
        <color theme="1"/>
        <name val="Calibri"/>
        <family val="2"/>
        <charset val="238"/>
        <scheme val="minor"/>
      </font>
      <fill>
        <patternFill patternType="none">
          <bgColor indexed="65"/>
        </patternFill>
      </fill>
      <alignment horizontal="left" vertical="center"/>
    </dxf>
  </rfmt>
  <rfmt sheetId="1" sqref="AP159" start="0" length="0">
    <dxf>
      <font>
        <sz val="12"/>
        <color theme="1"/>
        <name val="Calibri"/>
        <family val="2"/>
        <charset val="238"/>
        <scheme val="minor"/>
      </font>
      <fill>
        <patternFill patternType="none">
          <bgColor indexed="65"/>
        </patternFill>
      </fill>
      <alignment horizontal="left" vertical="center"/>
    </dxf>
  </rfmt>
  <rfmt sheetId="1" sqref="AQ159" start="0" length="0">
    <dxf>
      <font>
        <sz val="12"/>
        <color theme="1"/>
        <name val="Calibri"/>
        <family val="2"/>
        <charset val="238"/>
        <scheme val="minor"/>
      </font>
      <fill>
        <patternFill patternType="none">
          <bgColor indexed="65"/>
        </patternFill>
      </fill>
      <alignment horizontal="left" vertical="center"/>
    </dxf>
  </rfmt>
  <rfmt sheetId="1" sqref="AR159" start="0" length="0">
    <dxf>
      <font>
        <sz val="12"/>
        <color theme="1"/>
        <name val="Calibri"/>
        <family val="2"/>
        <charset val="238"/>
        <scheme val="minor"/>
      </font>
      <fill>
        <patternFill patternType="none">
          <bgColor indexed="65"/>
        </patternFill>
      </fill>
      <alignment horizontal="left" vertical="center"/>
    </dxf>
  </rfmt>
  <rfmt sheetId="1" sqref="AS159" start="0" length="0">
    <dxf>
      <font>
        <sz val="12"/>
        <color theme="1"/>
        <name val="Calibri"/>
        <family val="2"/>
        <charset val="238"/>
        <scheme val="minor"/>
      </font>
      <fill>
        <patternFill patternType="none">
          <bgColor indexed="65"/>
        </patternFill>
      </fill>
      <alignment horizontal="left" vertical="center"/>
    </dxf>
  </rfmt>
  <rfmt sheetId="1" sqref="AT159" start="0" length="0">
    <dxf>
      <font>
        <sz val="12"/>
        <color theme="1"/>
        <name val="Calibri"/>
        <family val="2"/>
        <charset val="238"/>
        <scheme val="minor"/>
      </font>
      <fill>
        <patternFill patternType="none">
          <bgColor indexed="65"/>
        </patternFill>
      </fill>
      <alignment horizontal="left" vertical="center"/>
    </dxf>
  </rfmt>
  <rfmt sheetId="1" sqref="AU159" start="0" length="0">
    <dxf>
      <font>
        <sz val="12"/>
        <color theme="1"/>
        <name val="Calibri"/>
        <family val="2"/>
        <charset val="238"/>
        <scheme val="minor"/>
      </font>
      <fill>
        <patternFill patternType="none">
          <bgColor indexed="65"/>
        </patternFill>
      </fill>
      <alignment horizontal="left" vertical="center"/>
    </dxf>
  </rfmt>
  <rfmt sheetId="1" sqref="AV159" start="0" length="0">
    <dxf>
      <font>
        <sz val="12"/>
        <color theme="1"/>
        <name val="Calibri"/>
        <family val="2"/>
        <charset val="238"/>
        <scheme val="minor"/>
      </font>
      <fill>
        <patternFill patternType="none">
          <bgColor indexed="65"/>
        </patternFill>
      </fill>
      <alignment horizontal="left" vertical="center"/>
    </dxf>
  </rfmt>
  <rfmt sheetId="1" sqref="AW159" start="0" length="0">
    <dxf>
      <font>
        <sz val="12"/>
        <color theme="1"/>
        <name val="Calibri"/>
        <family val="2"/>
        <charset val="238"/>
        <scheme val="minor"/>
      </font>
      <fill>
        <patternFill patternType="none">
          <bgColor indexed="65"/>
        </patternFill>
      </fill>
      <alignment horizontal="left" vertical="center"/>
    </dxf>
  </rfmt>
  <rfmt sheetId="1" sqref="AX159" start="0" length="0">
    <dxf>
      <font>
        <sz val="12"/>
        <color theme="1"/>
        <name val="Calibri"/>
        <family val="2"/>
        <charset val="238"/>
        <scheme val="minor"/>
      </font>
      <fill>
        <patternFill patternType="none">
          <bgColor indexed="65"/>
        </patternFill>
      </fill>
      <alignment horizontal="left" vertical="center"/>
    </dxf>
  </rfmt>
  <rfmt sheetId="1" sqref="AY159" start="0" length="0">
    <dxf>
      <font>
        <sz val="12"/>
        <color theme="1"/>
        <name val="Calibri"/>
        <family val="2"/>
        <charset val="238"/>
        <scheme val="minor"/>
      </font>
      <fill>
        <patternFill patternType="none">
          <bgColor indexed="65"/>
        </patternFill>
      </fill>
      <alignment horizontal="left" vertical="center"/>
    </dxf>
  </rfmt>
  <rfmt sheetId="1" sqref="AZ159" start="0" length="0">
    <dxf>
      <font>
        <sz val="12"/>
        <color theme="1"/>
        <name val="Calibri"/>
        <family val="2"/>
        <charset val="238"/>
        <scheme val="minor"/>
      </font>
      <fill>
        <patternFill patternType="none">
          <bgColor indexed="65"/>
        </patternFill>
      </fill>
      <alignment horizontal="left" vertical="center"/>
    </dxf>
  </rfmt>
  <rfmt sheetId="1" sqref="BA159" start="0" length="0">
    <dxf>
      <font>
        <sz val="12"/>
        <color theme="1"/>
        <name val="Calibri"/>
        <family val="2"/>
        <charset val="238"/>
        <scheme val="minor"/>
      </font>
      <fill>
        <patternFill patternType="none">
          <bgColor indexed="65"/>
        </patternFill>
      </fill>
      <alignment horizontal="left" vertical="center"/>
    </dxf>
  </rfmt>
  <rfmt sheetId="1" sqref="BB159" start="0" length="0">
    <dxf>
      <font>
        <sz val="12"/>
        <color theme="1"/>
        <name val="Calibri"/>
        <family val="2"/>
        <charset val="238"/>
        <scheme val="minor"/>
      </font>
      <fill>
        <patternFill patternType="none">
          <bgColor indexed="65"/>
        </patternFill>
      </fill>
      <alignment horizontal="left" vertical="center"/>
    </dxf>
  </rfmt>
  <rfmt sheetId="1" sqref="BC159" start="0" length="0">
    <dxf>
      <font>
        <sz val="12"/>
        <color theme="1"/>
        <name val="Calibri"/>
        <family val="2"/>
        <charset val="238"/>
        <scheme val="minor"/>
      </font>
      <fill>
        <patternFill patternType="none">
          <bgColor indexed="65"/>
        </patternFill>
      </fill>
      <alignment horizontal="left" vertical="center"/>
    </dxf>
  </rfmt>
  <rfmt sheetId="1" sqref="BD159" start="0" length="0">
    <dxf>
      <font>
        <sz val="12"/>
        <color theme="1"/>
        <name val="Calibri"/>
        <family val="2"/>
        <charset val="238"/>
        <scheme val="minor"/>
      </font>
      <fill>
        <patternFill patternType="none">
          <bgColor indexed="65"/>
        </patternFill>
      </fill>
      <alignment horizontal="left" vertical="center"/>
    </dxf>
  </rfmt>
  <rfmt sheetId="1" sqref="BE159" start="0" length="0">
    <dxf>
      <font>
        <sz val="12"/>
        <color theme="1"/>
        <name val="Calibri"/>
        <family val="2"/>
        <charset val="238"/>
        <scheme val="minor"/>
      </font>
      <fill>
        <patternFill patternType="none">
          <bgColor indexed="65"/>
        </patternFill>
      </fill>
      <alignment horizontal="left" vertical="center"/>
    </dxf>
  </rfmt>
  <rfmt sheetId="1" sqref="BF159" start="0" length="0">
    <dxf>
      <font>
        <sz val="12"/>
        <color theme="1"/>
        <name val="Calibri"/>
        <family val="2"/>
        <charset val="238"/>
        <scheme val="minor"/>
      </font>
      <fill>
        <patternFill patternType="none">
          <bgColor indexed="65"/>
        </patternFill>
      </fill>
      <alignment horizontal="left" vertical="center"/>
    </dxf>
  </rfmt>
  <rfmt sheetId="1" sqref="BG159" start="0" length="0">
    <dxf>
      <font>
        <sz val="12"/>
        <color theme="1"/>
        <name val="Calibri"/>
        <family val="2"/>
        <charset val="238"/>
        <scheme val="minor"/>
      </font>
      <fill>
        <patternFill patternType="none">
          <bgColor indexed="65"/>
        </patternFill>
      </fill>
      <alignment horizontal="left" vertical="center"/>
    </dxf>
  </rfmt>
  <rfmt sheetId="1" sqref="BH159" start="0" length="0">
    <dxf>
      <font>
        <sz val="12"/>
        <color theme="1"/>
        <name val="Calibri"/>
        <family val="2"/>
        <charset val="238"/>
        <scheme val="minor"/>
      </font>
      <fill>
        <patternFill patternType="none">
          <bgColor indexed="65"/>
        </patternFill>
      </fill>
      <alignment horizontal="left" vertical="center"/>
    </dxf>
  </rfmt>
  <rfmt sheetId="1" sqref="BI159" start="0" length="0">
    <dxf>
      <font>
        <sz val="12"/>
        <color theme="1"/>
        <name val="Calibri"/>
        <family val="2"/>
        <charset val="238"/>
        <scheme val="minor"/>
      </font>
      <fill>
        <patternFill patternType="none">
          <bgColor indexed="65"/>
        </patternFill>
      </fill>
      <alignment horizontal="left" vertical="center"/>
    </dxf>
  </rfmt>
  <rfmt sheetId="1" sqref="BJ159" start="0" length="0">
    <dxf>
      <font>
        <sz val="12"/>
        <color theme="1"/>
        <name val="Calibri"/>
        <family val="2"/>
        <charset val="238"/>
        <scheme val="minor"/>
      </font>
      <fill>
        <patternFill patternType="none">
          <bgColor indexed="65"/>
        </patternFill>
      </fill>
      <alignment horizontal="left" vertical="center"/>
    </dxf>
  </rfmt>
  <rfmt sheetId="1" sqref="BK159" start="0" length="0">
    <dxf>
      <font>
        <sz val="12"/>
        <color theme="1"/>
        <name val="Calibri"/>
        <family val="2"/>
        <charset val="238"/>
        <scheme val="minor"/>
      </font>
      <fill>
        <patternFill patternType="none">
          <bgColor indexed="65"/>
        </patternFill>
      </fill>
      <alignment horizontal="left" vertical="center"/>
    </dxf>
  </rfmt>
  <rfmt sheetId="1" sqref="BL159" start="0" length="0">
    <dxf>
      <font>
        <sz val="12"/>
        <color theme="1"/>
        <name val="Calibri"/>
        <family val="2"/>
        <charset val="238"/>
        <scheme val="minor"/>
      </font>
      <fill>
        <patternFill patternType="none">
          <bgColor indexed="65"/>
        </patternFill>
      </fill>
      <alignment horizontal="left" vertical="center"/>
    </dxf>
  </rfmt>
  <rfmt sheetId="1" sqref="BM159" start="0" length="0">
    <dxf>
      <font>
        <sz val="12"/>
        <color theme="1"/>
        <name val="Calibri"/>
        <family val="2"/>
        <charset val="238"/>
        <scheme val="minor"/>
      </font>
      <fill>
        <patternFill patternType="none">
          <bgColor indexed="65"/>
        </patternFill>
      </fill>
      <alignment horizontal="left" vertical="center"/>
    </dxf>
  </rfmt>
  <rfmt sheetId="1" sqref="BN159" start="0" length="0">
    <dxf>
      <font>
        <sz val="12"/>
        <color theme="1"/>
        <name val="Calibri"/>
        <family val="2"/>
        <charset val="238"/>
        <scheme val="minor"/>
      </font>
      <fill>
        <patternFill patternType="none">
          <bgColor indexed="65"/>
        </patternFill>
      </fill>
      <alignment horizontal="left" vertical="center"/>
    </dxf>
  </rfmt>
  <rfmt sheetId="1" sqref="BO159" start="0" length="0">
    <dxf>
      <font>
        <sz val="12"/>
        <color theme="1"/>
        <name val="Calibri"/>
        <family val="2"/>
        <charset val="238"/>
        <scheme val="minor"/>
      </font>
      <fill>
        <patternFill patternType="none">
          <bgColor indexed="65"/>
        </patternFill>
      </fill>
      <alignment horizontal="left" vertical="center"/>
    </dxf>
  </rfmt>
  <rfmt sheetId="1" sqref="BP159" start="0" length="0">
    <dxf>
      <font>
        <sz val="12"/>
        <color theme="1"/>
        <name val="Calibri"/>
        <family val="2"/>
        <charset val="238"/>
        <scheme val="minor"/>
      </font>
      <fill>
        <patternFill patternType="none">
          <bgColor indexed="65"/>
        </patternFill>
      </fill>
      <alignment horizontal="left" vertical="center"/>
    </dxf>
  </rfmt>
  <rfmt sheetId="1" sqref="BQ159" start="0" length="0">
    <dxf>
      <font>
        <sz val="12"/>
        <color theme="1"/>
        <name val="Calibri"/>
        <family val="2"/>
        <charset val="238"/>
        <scheme val="minor"/>
      </font>
      <fill>
        <patternFill patternType="none">
          <bgColor indexed="65"/>
        </patternFill>
      </fill>
      <alignment horizontal="left" vertical="center"/>
    </dxf>
  </rfmt>
  <rfmt sheetId="1" sqref="BR159" start="0" length="0">
    <dxf>
      <font>
        <sz val="12"/>
        <color theme="1"/>
        <name val="Calibri"/>
        <family val="2"/>
        <charset val="238"/>
        <scheme val="minor"/>
      </font>
      <fill>
        <patternFill patternType="none">
          <bgColor indexed="65"/>
        </patternFill>
      </fill>
      <alignment horizontal="left" vertical="center"/>
    </dxf>
  </rfmt>
  <rfmt sheetId="1" sqref="BS159" start="0" length="0">
    <dxf>
      <font>
        <sz val="12"/>
        <color theme="1"/>
        <name val="Calibri"/>
        <family val="2"/>
        <charset val="238"/>
        <scheme val="minor"/>
      </font>
      <fill>
        <patternFill patternType="none">
          <bgColor indexed="65"/>
        </patternFill>
      </fill>
      <alignment horizontal="left" vertical="center"/>
    </dxf>
  </rfmt>
  <rfmt sheetId="1" sqref="BT159" start="0" length="0">
    <dxf>
      <font>
        <sz val="12"/>
        <color theme="1"/>
        <name val="Calibri"/>
        <family val="2"/>
        <charset val="238"/>
        <scheme val="minor"/>
      </font>
      <fill>
        <patternFill patternType="none">
          <bgColor indexed="65"/>
        </patternFill>
      </fill>
      <alignment horizontal="left" vertical="center"/>
    </dxf>
  </rfmt>
  <rfmt sheetId="1" sqref="BU159" start="0" length="0">
    <dxf>
      <font>
        <sz val="12"/>
        <color theme="1"/>
        <name val="Calibri"/>
        <family val="2"/>
        <charset val="238"/>
        <scheme val="minor"/>
      </font>
      <fill>
        <patternFill patternType="none">
          <bgColor indexed="65"/>
        </patternFill>
      </fill>
      <alignment horizontal="left" vertical="center"/>
    </dxf>
  </rfmt>
  <rfmt sheetId="1" sqref="BV159" start="0" length="0">
    <dxf>
      <font>
        <sz val="12"/>
        <color theme="1"/>
        <name val="Calibri"/>
        <family val="2"/>
        <charset val="238"/>
        <scheme val="minor"/>
      </font>
      <fill>
        <patternFill patternType="none">
          <bgColor indexed="65"/>
        </patternFill>
      </fill>
      <alignment horizontal="left" vertical="center"/>
    </dxf>
  </rfmt>
  <rfmt sheetId="1" sqref="BW159" start="0" length="0">
    <dxf>
      <font>
        <sz val="12"/>
        <color theme="1"/>
        <name val="Calibri"/>
        <family val="2"/>
        <charset val="238"/>
        <scheme val="minor"/>
      </font>
      <fill>
        <patternFill patternType="none">
          <bgColor indexed="65"/>
        </patternFill>
      </fill>
      <alignment horizontal="left" vertical="center"/>
    </dxf>
  </rfmt>
  <rfmt sheetId="1" sqref="BX159" start="0" length="0">
    <dxf>
      <font>
        <sz val="12"/>
        <color theme="1"/>
        <name val="Calibri"/>
        <family val="2"/>
        <charset val="238"/>
        <scheme val="minor"/>
      </font>
      <fill>
        <patternFill patternType="none">
          <bgColor indexed="65"/>
        </patternFill>
      </fill>
      <alignment horizontal="left" vertical="center"/>
    </dxf>
  </rfmt>
  <rfmt sheetId="1" sqref="BY159" start="0" length="0">
    <dxf>
      <font>
        <sz val="12"/>
        <color theme="1"/>
        <name val="Calibri"/>
        <family val="2"/>
        <charset val="238"/>
        <scheme val="minor"/>
      </font>
      <fill>
        <patternFill patternType="none">
          <bgColor indexed="65"/>
        </patternFill>
      </fill>
      <alignment horizontal="left" vertical="center"/>
    </dxf>
  </rfmt>
  <rfmt sheetId="1" sqref="BZ159" start="0" length="0">
    <dxf>
      <font>
        <sz val="12"/>
        <color theme="1"/>
        <name val="Calibri"/>
        <family val="2"/>
        <charset val="238"/>
        <scheme val="minor"/>
      </font>
      <fill>
        <patternFill patternType="none">
          <bgColor indexed="65"/>
        </patternFill>
      </fill>
      <alignment horizontal="left" vertical="center"/>
    </dxf>
  </rfmt>
  <rfmt sheetId="1" sqref="CA159" start="0" length="0">
    <dxf>
      <font>
        <sz val="12"/>
        <color theme="1"/>
        <name val="Calibri"/>
        <family val="2"/>
        <charset val="238"/>
        <scheme val="minor"/>
      </font>
      <fill>
        <patternFill patternType="none">
          <bgColor indexed="65"/>
        </patternFill>
      </fill>
      <alignment horizontal="left" vertical="center"/>
    </dxf>
  </rfmt>
  <rfmt sheetId="1" sqref="CB159" start="0" length="0">
    <dxf>
      <font>
        <sz val="12"/>
        <color theme="1"/>
        <name val="Calibri"/>
        <family val="2"/>
        <charset val="238"/>
        <scheme val="minor"/>
      </font>
      <fill>
        <patternFill patternType="none">
          <bgColor indexed="65"/>
        </patternFill>
      </fill>
      <alignment horizontal="left" vertical="center"/>
    </dxf>
  </rfmt>
  <rfmt sheetId="1" sqref="CC159" start="0" length="0">
    <dxf>
      <font>
        <sz val="12"/>
        <color theme="1"/>
        <name val="Calibri"/>
        <family val="2"/>
        <charset val="238"/>
        <scheme val="minor"/>
      </font>
      <fill>
        <patternFill patternType="none">
          <bgColor indexed="65"/>
        </patternFill>
      </fill>
      <alignment horizontal="left" vertical="center"/>
    </dxf>
  </rfmt>
  <rfmt sheetId="1" sqref="CD159" start="0" length="0">
    <dxf>
      <font>
        <sz val="12"/>
        <color theme="1"/>
        <name val="Calibri"/>
        <family val="2"/>
        <charset val="238"/>
        <scheme val="minor"/>
      </font>
      <fill>
        <patternFill patternType="none">
          <bgColor indexed="65"/>
        </patternFill>
      </fill>
      <alignment horizontal="left" vertical="center"/>
    </dxf>
  </rfmt>
  <rfmt sheetId="1" sqref="CE159" start="0" length="0">
    <dxf>
      <font>
        <sz val="12"/>
        <color theme="1"/>
        <name val="Calibri"/>
        <family val="2"/>
        <charset val="238"/>
        <scheme val="minor"/>
      </font>
      <fill>
        <patternFill patternType="none">
          <bgColor indexed="65"/>
        </patternFill>
      </fill>
      <alignment horizontal="left" vertical="center"/>
    </dxf>
  </rfmt>
  <rfmt sheetId="1" sqref="CF159" start="0" length="0">
    <dxf>
      <font>
        <sz val="12"/>
        <color theme="1"/>
        <name val="Calibri"/>
        <family val="2"/>
        <charset val="238"/>
        <scheme val="minor"/>
      </font>
      <fill>
        <patternFill patternType="none">
          <bgColor indexed="65"/>
        </patternFill>
      </fill>
      <alignment horizontal="left" vertical="center"/>
    </dxf>
  </rfmt>
  <rfmt sheetId="1" sqref="CG159" start="0" length="0">
    <dxf>
      <font>
        <sz val="12"/>
        <color theme="1"/>
        <name val="Calibri"/>
        <family val="2"/>
        <charset val="238"/>
        <scheme val="minor"/>
      </font>
      <fill>
        <patternFill patternType="none">
          <bgColor indexed="65"/>
        </patternFill>
      </fill>
      <alignment horizontal="left" vertical="center"/>
    </dxf>
  </rfmt>
  <rfmt sheetId="1" sqref="CH159" start="0" length="0">
    <dxf>
      <font>
        <sz val="12"/>
        <color theme="1"/>
        <name val="Calibri"/>
        <family val="2"/>
        <charset val="238"/>
        <scheme val="minor"/>
      </font>
      <fill>
        <patternFill patternType="none">
          <bgColor indexed="65"/>
        </patternFill>
      </fill>
      <alignment horizontal="left" vertical="center"/>
    </dxf>
  </rfmt>
  <rfmt sheetId="1" sqref="CI159" start="0" length="0">
    <dxf>
      <font>
        <sz val="12"/>
        <color theme="1"/>
        <name val="Calibri"/>
        <family val="2"/>
        <charset val="238"/>
        <scheme val="minor"/>
      </font>
      <fill>
        <patternFill patternType="none">
          <bgColor indexed="65"/>
        </patternFill>
      </fill>
      <alignment horizontal="left" vertical="center"/>
    </dxf>
  </rfmt>
  <rfmt sheetId="1" sqref="CJ159" start="0" length="0">
    <dxf>
      <font>
        <sz val="12"/>
        <color theme="1"/>
        <name val="Calibri"/>
        <family val="2"/>
        <charset val="238"/>
        <scheme val="minor"/>
      </font>
      <fill>
        <patternFill patternType="none">
          <bgColor indexed="65"/>
        </patternFill>
      </fill>
      <alignment horizontal="left" vertical="center"/>
    </dxf>
  </rfmt>
  <rfmt sheetId="1" sqref="CK159" start="0" length="0">
    <dxf>
      <font>
        <sz val="12"/>
        <color theme="1"/>
        <name val="Calibri"/>
        <family val="2"/>
        <charset val="238"/>
        <scheme val="minor"/>
      </font>
      <fill>
        <patternFill patternType="none">
          <bgColor indexed="65"/>
        </patternFill>
      </fill>
      <alignment horizontal="left" vertical="center"/>
    </dxf>
  </rfmt>
  <rfmt sheetId="1" sqref="CL159" start="0" length="0">
    <dxf>
      <font>
        <sz val="12"/>
        <color theme="1"/>
        <name val="Calibri"/>
        <family val="2"/>
        <charset val="238"/>
        <scheme val="minor"/>
      </font>
      <fill>
        <patternFill patternType="none">
          <bgColor indexed="65"/>
        </patternFill>
      </fill>
      <alignment horizontal="left" vertical="center"/>
    </dxf>
  </rfmt>
  <rfmt sheetId="1" sqref="CM159" start="0" length="0">
    <dxf>
      <font>
        <sz val="12"/>
        <color theme="1"/>
        <name val="Calibri"/>
        <family val="2"/>
        <charset val="238"/>
        <scheme val="minor"/>
      </font>
      <fill>
        <patternFill patternType="none">
          <bgColor indexed="65"/>
        </patternFill>
      </fill>
      <alignment horizontal="left" vertical="center"/>
    </dxf>
  </rfmt>
  <rfmt sheetId="1" sqref="CN159" start="0" length="0">
    <dxf>
      <font>
        <sz val="12"/>
        <color theme="1"/>
        <name val="Calibri"/>
        <family val="2"/>
        <charset val="238"/>
        <scheme val="minor"/>
      </font>
      <fill>
        <patternFill patternType="none">
          <bgColor indexed="65"/>
        </patternFill>
      </fill>
      <alignment horizontal="left" vertical="center"/>
    </dxf>
  </rfmt>
  <rfmt sheetId="1" sqref="CO159" start="0" length="0">
    <dxf>
      <font>
        <sz val="12"/>
        <color theme="1"/>
        <name val="Calibri"/>
        <family val="2"/>
        <charset val="238"/>
        <scheme val="minor"/>
      </font>
      <fill>
        <patternFill patternType="none">
          <bgColor indexed="65"/>
        </patternFill>
      </fill>
      <alignment horizontal="left" vertical="center"/>
    </dxf>
  </rfmt>
  <rfmt sheetId="1" sqref="CP159" start="0" length="0">
    <dxf>
      <font>
        <sz val="12"/>
        <color theme="1"/>
        <name val="Calibri"/>
        <family val="2"/>
        <charset val="238"/>
        <scheme val="minor"/>
      </font>
      <fill>
        <patternFill patternType="none">
          <bgColor indexed="65"/>
        </patternFill>
      </fill>
      <alignment horizontal="left" vertical="center"/>
    </dxf>
  </rfmt>
  <rfmt sheetId="1" sqref="CQ159" start="0" length="0">
    <dxf>
      <font>
        <sz val="12"/>
        <color theme="1"/>
        <name val="Calibri"/>
        <family val="2"/>
        <charset val="238"/>
        <scheme val="minor"/>
      </font>
      <fill>
        <patternFill patternType="none">
          <bgColor indexed="65"/>
        </patternFill>
      </fill>
      <alignment horizontal="left" vertical="center"/>
    </dxf>
  </rfmt>
  <rfmt sheetId="1" sqref="CR159" start="0" length="0">
    <dxf>
      <font>
        <sz val="12"/>
        <color theme="1"/>
        <name val="Calibri"/>
        <family val="2"/>
        <charset val="238"/>
        <scheme val="minor"/>
      </font>
      <fill>
        <patternFill patternType="none">
          <bgColor indexed="65"/>
        </patternFill>
      </fill>
      <alignment horizontal="left" vertical="center"/>
    </dxf>
  </rfmt>
  <rfmt sheetId="1" sqref="CS159" start="0" length="0">
    <dxf>
      <font>
        <sz val="12"/>
        <color theme="1"/>
        <name val="Calibri"/>
        <family val="2"/>
        <charset val="238"/>
        <scheme val="minor"/>
      </font>
      <fill>
        <patternFill patternType="none">
          <bgColor indexed="65"/>
        </patternFill>
      </fill>
      <alignment horizontal="left" vertical="center"/>
    </dxf>
  </rfmt>
  <rfmt sheetId="1" sqref="CT159" start="0" length="0">
    <dxf>
      <font>
        <sz val="12"/>
        <color theme="1"/>
        <name val="Calibri"/>
        <family val="2"/>
        <charset val="238"/>
        <scheme val="minor"/>
      </font>
      <fill>
        <patternFill patternType="none">
          <bgColor indexed="65"/>
        </patternFill>
      </fill>
      <alignment horizontal="left" vertical="center"/>
    </dxf>
  </rfmt>
  <rfmt sheetId="1" sqref="CU159" start="0" length="0">
    <dxf>
      <font>
        <sz val="12"/>
        <color theme="1"/>
        <name val="Calibri"/>
        <family val="2"/>
        <charset val="238"/>
        <scheme val="minor"/>
      </font>
      <fill>
        <patternFill patternType="none">
          <bgColor indexed="65"/>
        </patternFill>
      </fill>
      <alignment horizontal="left" vertical="center"/>
    </dxf>
  </rfmt>
  <rfmt sheetId="1" sqref="CV159" start="0" length="0">
    <dxf>
      <font>
        <sz val="12"/>
        <color theme="1"/>
        <name val="Calibri"/>
        <family val="2"/>
        <charset val="238"/>
        <scheme val="minor"/>
      </font>
      <fill>
        <patternFill patternType="none">
          <bgColor indexed="65"/>
        </patternFill>
      </fill>
      <alignment horizontal="left" vertical="center"/>
    </dxf>
  </rfmt>
  <rfmt sheetId="1" sqref="CW159" start="0" length="0">
    <dxf>
      <font>
        <sz val="12"/>
        <color theme="1"/>
        <name val="Calibri"/>
        <family val="2"/>
        <charset val="238"/>
        <scheme val="minor"/>
      </font>
      <fill>
        <patternFill patternType="none">
          <bgColor indexed="65"/>
        </patternFill>
      </fill>
      <alignment horizontal="left" vertical="center"/>
    </dxf>
  </rfmt>
  <rfmt sheetId="1" sqref="CX159" start="0" length="0">
    <dxf>
      <font>
        <sz val="12"/>
        <color theme="1"/>
        <name val="Calibri"/>
        <family val="2"/>
        <charset val="238"/>
        <scheme val="minor"/>
      </font>
      <fill>
        <patternFill patternType="none">
          <bgColor indexed="65"/>
        </patternFill>
      </fill>
      <alignment horizontal="left" vertical="center"/>
    </dxf>
  </rfmt>
  <rfmt sheetId="1" sqref="CY159" start="0" length="0">
    <dxf>
      <font>
        <sz val="12"/>
        <color theme="1"/>
        <name val="Calibri"/>
        <family val="2"/>
        <charset val="238"/>
        <scheme val="minor"/>
      </font>
      <fill>
        <patternFill patternType="none">
          <bgColor indexed="65"/>
        </patternFill>
      </fill>
      <alignment horizontal="left" vertical="center"/>
    </dxf>
  </rfmt>
  <rfmt sheetId="1" sqref="CZ159" start="0" length="0">
    <dxf>
      <font>
        <sz val="12"/>
        <color theme="1"/>
        <name val="Calibri"/>
        <family val="2"/>
        <charset val="238"/>
        <scheme val="minor"/>
      </font>
      <fill>
        <patternFill patternType="none">
          <bgColor indexed="65"/>
        </patternFill>
      </fill>
      <alignment horizontal="left" vertical="center"/>
    </dxf>
  </rfmt>
  <rfmt sheetId="1" sqref="DA159" start="0" length="0">
    <dxf>
      <font>
        <sz val="12"/>
        <color theme="1"/>
        <name val="Calibri"/>
        <family val="2"/>
        <charset val="238"/>
        <scheme val="minor"/>
      </font>
      <fill>
        <patternFill patternType="none">
          <bgColor indexed="65"/>
        </patternFill>
      </fill>
      <alignment horizontal="left" vertical="center"/>
    </dxf>
  </rfmt>
  <rfmt sheetId="1" sqref="DB159" start="0" length="0">
    <dxf>
      <font>
        <sz val="12"/>
        <color theme="1"/>
        <name val="Calibri"/>
        <family val="2"/>
        <charset val="238"/>
        <scheme val="minor"/>
      </font>
      <fill>
        <patternFill patternType="none">
          <bgColor indexed="65"/>
        </patternFill>
      </fill>
      <alignment horizontal="left" vertical="center"/>
    </dxf>
  </rfmt>
  <rfmt sheetId="1" sqref="DC159" start="0" length="0">
    <dxf>
      <font>
        <sz val="12"/>
        <color theme="1"/>
        <name val="Calibri"/>
        <family val="2"/>
        <charset val="238"/>
        <scheme val="minor"/>
      </font>
      <fill>
        <patternFill patternType="none">
          <bgColor indexed="65"/>
        </patternFill>
      </fill>
      <alignment horizontal="left" vertical="center"/>
    </dxf>
  </rfmt>
  <rfmt sheetId="1" sqref="DD159" start="0" length="0">
    <dxf>
      <font>
        <sz val="12"/>
        <color theme="1"/>
        <name val="Calibri"/>
        <family val="2"/>
        <charset val="238"/>
        <scheme val="minor"/>
      </font>
      <fill>
        <patternFill patternType="none">
          <bgColor indexed="65"/>
        </patternFill>
      </fill>
      <alignment horizontal="left" vertical="center"/>
    </dxf>
  </rfmt>
  <rfmt sheetId="1" sqref="DE159" start="0" length="0">
    <dxf>
      <font>
        <sz val="12"/>
        <color theme="1"/>
        <name val="Calibri"/>
        <family val="2"/>
        <charset val="238"/>
        <scheme val="minor"/>
      </font>
      <fill>
        <patternFill patternType="none">
          <bgColor indexed="65"/>
        </patternFill>
      </fill>
      <alignment horizontal="left" vertical="center"/>
    </dxf>
  </rfmt>
  <rfmt sheetId="1" sqref="DF159" start="0" length="0">
    <dxf>
      <font>
        <sz val="12"/>
        <color theme="1"/>
        <name val="Calibri"/>
        <family val="2"/>
        <charset val="238"/>
        <scheme val="minor"/>
      </font>
      <fill>
        <patternFill patternType="none">
          <bgColor indexed="65"/>
        </patternFill>
      </fill>
      <alignment horizontal="left" vertical="center"/>
    </dxf>
  </rfmt>
  <rfmt sheetId="1" sqref="DG159" start="0" length="0">
    <dxf>
      <font>
        <sz val="12"/>
        <color theme="1"/>
        <name val="Calibri"/>
        <family val="2"/>
        <charset val="238"/>
        <scheme val="minor"/>
      </font>
      <fill>
        <patternFill patternType="none">
          <bgColor indexed="65"/>
        </patternFill>
      </fill>
      <alignment horizontal="left" vertical="center"/>
    </dxf>
  </rfmt>
  <rfmt sheetId="1" sqref="A159:XFD159" start="0" length="0">
    <dxf>
      <font>
        <sz val="12"/>
        <color theme="1"/>
        <name val="Calibri"/>
        <family val="2"/>
        <charset val="238"/>
        <scheme val="minor"/>
      </font>
      <fill>
        <patternFill patternType="none">
          <bgColor indexed="65"/>
        </patternFill>
      </fill>
      <alignment horizontal="left" vertical="center"/>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9" sId="1">
    <nc r="J159" t="inlineStr">
      <is>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980B309-0131-4577-BF29-212714399FDF}" action="delete"/>
  <rdn rId="0" localSheetId="1" customView="1" name="Z_9980B309_0131_4577_BF29_212714399FDF_.wvu.PrintArea" hidden="1" oldHidden="1">
    <formula>Sheet1!$A$1:$AL$365</formula>
    <oldFormula>Sheet1!$A$1:$AL$365</oldFormula>
  </rdn>
  <rdn rId="0" localSheetId="1" customView="1" name="Z_9980B309_0131_4577_BF29_212714399FDF_.wvu.FilterData" hidden="1" oldHidden="1">
    <formula>Sheet1!$A$6:$AL$365</formula>
    <oldFormula>Sheet1!$A$6:$AL$365</oldFormula>
  </rdn>
  <rcv guid="{9980B309-0131-4577-BF29-212714399FDF}" action="add"/>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2" sId="1" numFmtId="19">
    <oc r="AL3">
      <v>43238</v>
    </oc>
    <nc r="AL3">
      <v>43269</v>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3" sId="1">
    <nc r="A15">
      <v>2</v>
    </nc>
  </rcc>
  <rcc rId="2464" sId="1">
    <nc r="B15">
      <v>119560</v>
    </nc>
  </rcc>
  <rcc rId="2465" sId="1">
    <nc r="C15">
      <v>471</v>
    </nc>
  </rcc>
  <rcc rId="2466" sId="1" odxf="1" dxf="1">
    <nc r="D15" t="inlineStr">
      <is>
        <t>MN</t>
      </is>
    </nc>
    <odxf>
      <font>
        <b/>
        <sz val="12"/>
        <color auto="1"/>
      </font>
    </odxf>
    <ndxf>
      <font>
        <b val="0"/>
        <sz val="12"/>
        <color auto="1"/>
      </font>
    </ndxf>
  </rcc>
  <rfmt sheetId="1" sqref="E15" start="0" length="0">
    <dxf>
      <font>
        <b val="0"/>
        <sz val="12"/>
        <color auto="1"/>
      </font>
      <fill>
        <patternFill patternType="solid">
          <bgColor theme="0"/>
        </patternFill>
      </fill>
    </dxf>
  </rfmt>
  <rfmt sheetId="1" sqref="F15" start="0" length="0">
    <dxf>
      <font>
        <b val="0"/>
        <sz val="12"/>
        <color auto="1"/>
      </font>
      <alignment horizontal="general"/>
    </dxf>
  </rfmt>
  <rcc rId="2467" sId="1">
    <nc r="E15" t="inlineStr">
      <is>
        <t>AP 2/11i  /2.1</t>
      </is>
    </nc>
  </rcc>
  <rcc rId="2468" sId="1">
    <nc r="F15" t="inlineStr">
      <is>
        <t>CP6 less /2017</t>
      </is>
    </nc>
  </rcc>
  <rcc rId="2469" sId="1">
    <nc r="H15" t="inlineStr">
      <is>
        <t>Municipiul Aiud</t>
      </is>
    </nc>
  </rcc>
  <rfmt sheetId="1" xfDxf="1" sqref="G15" start="0" length="0">
    <dxf>
      <font>
        <b/>
        <sz val="12"/>
        <color auto="1"/>
      </font>
      <alignment horizontal="left" vertical="center" wrapText="1"/>
      <border outline="0">
        <left style="thin">
          <color indexed="64"/>
        </left>
        <right style="thin">
          <color indexed="64"/>
        </right>
        <top style="thin">
          <color indexed="64"/>
        </top>
        <bottom style="thin">
          <color indexed="64"/>
        </bottom>
      </border>
    </dxf>
  </rfmt>
  <rfmt sheetId="1" sqref="G15" start="0" length="2147483647">
    <dxf>
      <font>
        <b val="0"/>
      </font>
    </dxf>
  </rfmt>
  <rcc rId="2470" sId="1">
    <nc r="G15" t="inlineStr">
      <is>
        <t>Performanța si eficiența în administrație prin implementarea unui management competitiv</t>
      </is>
    </nc>
  </rcc>
  <rcc rId="2471" sId="1">
    <nc r="I15" t="inlineStr">
      <is>
        <t>Asociația Română pentru Transparență</t>
      </is>
    </nc>
  </rcc>
  <rfmt sheetId="1" sqref="I15" start="0" length="2147483647">
    <dxf>
      <font>
        <b val="0"/>
      </font>
    </dxf>
  </rfmt>
  <rfmt sheetId="1" sqref="J15">
    <dxf>
      <alignment horizontal="left"/>
    </dxf>
  </rfmt>
  <rfmt sheetId="1" sqref="J15" start="0" length="2147483647">
    <dxf>
      <font>
        <b val="0"/>
      </font>
    </dxf>
  </rfmt>
  <rcc rId="2472" sId="1">
    <nc r="J15" t="inlineStr">
      <is>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is>
    </nc>
  </rcc>
  <rcv guid="{65C35D6D-934F-4431-BA92-90255FC17BA4}" action="delete"/>
  <rdn rId="0" localSheetId="1" customView="1" name="Z_65C35D6D_934F_4431_BA92_90255FC17BA4_.wvu.PrintArea" hidden="1" oldHidden="1">
    <formula>Sheet1!$A$1:$AL$365</formula>
    <oldFormula>Sheet1!$A$1:$AL$365</oldFormula>
  </rdn>
  <rdn rId="0" localSheetId="1" customView="1" name="Z_65C35D6D_934F_4431_BA92_90255FC17BA4_.wvu.FilterData" hidden="1" oldHidden="1">
    <formula>Sheet1!$A$6:$AL$365</formula>
    <oldFormula>Sheet1!$A$6:$AL$365</oldFormula>
  </rdn>
  <rcv guid="{65C35D6D-934F-4431-BA92-90255FC17BA4}"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5" start="0" length="0">
    <dxf>
      <numFmt numFmtId="19" formatCode="m/d/yyyy"/>
    </dxf>
  </rfmt>
  <rfmt sheetId="1" sqref="K15" start="0" length="2147483647">
    <dxf>
      <font>
        <b val="0"/>
      </font>
    </dxf>
  </rfmt>
  <rfmt sheetId="1" sqref="M15" start="0" length="0">
    <dxf>
      <font>
        <b val="0"/>
        <sz val="12"/>
        <color auto="1"/>
      </font>
      <numFmt numFmtId="165" formatCode="0.000000000"/>
    </dxf>
  </rfmt>
  <rfmt sheetId="1" sqref="L15" start="0" length="0">
    <dxf>
      <numFmt numFmtId="19" formatCode="m/d/yyyy"/>
    </dxf>
  </rfmt>
  <rfmt sheetId="1" sqref="L15" start="0" length="2147483647">
    <dxf>
      <font>
        <b val="0"/>
      </font>
    </dxf>
  </rfmt>
  <rcc rId="2475" sId="1" odxf="1" dxf="1">
    <nc r="A10">
      <v>2</v>
    </nc>
    <odxf>
      <font>
        <b val="0"/>
        <sz val="12"/>
        <color auto="1"/>
      </font>
      <border outline="0">
        <left/>
      </border>
    </odxf>
    <ndxf>
      <font>
        <b/>
        <sz val="12"/>
        <color auto="1"/>
      </font>
      <border outline="0">
        <left style="medium">
          <color indexed="64"/>
        </left>
      </border>
    </ndxf>
  </rcc>
  <rcc rId="2476" sId="1" odxf="1" dxf="1">
    <nc r="B10">
      <v>119560</v>
    </nc>
    <odxf>
      <font>
        <b val="0"/>
        <sz val="12"/>
        <color auto="1"/>
      </font>
    </odxf>
    <ndxf>
      <font>
        <b/>
        <sz val="12"/>
        <color auto="1"/>
      </font>
    </ndxf>
  </rcc>
  <rcc rId="2477" sId="1" odxf="1" dxf="1">
    <nc r="C10">
      <v>471</v>
    </nc>
    <odxf/>
    <ndxf/>
  </rcc>
  <rcc rId="2478" sId="1" odxf="1" dxf="1">
    <nc r="E10" t="inlineStr">
      <is>
        <t>AP 2/11i  /2.1</t>
      </is>
    </nc>
    <odxf>
      <fill>
        <patternFill patternType="none">
          <bgColor indexed="65"/>
        </patternFill>
      </fill>
    </odxf>
    <ndxf>
      <fill>
        <patternFill patternType="solid">
          <bgColor theme="0"/>
        </patternFill>
      </fill>
    </ndxf>
  </rcc>
  <rcc rId="2479" sId="1">
    <nc r="F10" t="inlineStr">
      <is>
        <t>CP6 less /2017</t>
      </is>
    </nc>
  </rcc>
  <rcc rId="2480" sId="1" odxf="1" dxf="1">
    <nc r="G10" t="inlineStr">
      <is>
        <t>Performanța si eficiența în administrație prin implementarea unui management competitiv</t>
      </is>
    </nc>
    <odxf>
      <font>
        <sz val="12"/>
        <color auto="1"/>
        <charset val="1"/>
      </font>
    </odxf>
    <ndxf>
      <font>
        <sz val="12"/>
        <color auto="1"/>
        <charset val="1"/>
      </font>
    </ndxf>
  </rcc>
  <rcc rId="2481" sId="1" odxf="1" dxf="1">
    <nc r="H10" t="inlineStr">
      <is>
        <t>Municipiul Aiud</t>
      </is>
    </nc>
    <odxf>
      <font>
        <b val="0"/>
        <sz val="12"/>
        <color auto="1"/>
      </font>
    </odxf>
    <ndxf>
      <font>
        <b/>
        <sz val="12"/>
        <color auto="1"/>
      </font>
    </ndxf>
  </rcc>
  <rcc rId="2482" sId="1">
    <nc r="I10" t="inlineStr">
      <is>
        <t>Asociația Română pentru Transparență</t>
      </is>
    </nc>
  </rcc>
  <rcc rId="2483" sId="1" odxf="1" dxf="1">
    <nc r="J10" t="inlineStr">
      <is>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is>
    </nc>
    <odxf>
      <font>
        <sz val="12"/>
        <color auto="1"/>
        <charset val="1"/>
      </font>
      <alignment horizontal="justify" vertical="top"/>
    </odxf>
    <ndxf>
      <font>
        <sz val="12"/>
        <color auto="1"/>
        <charset val="1"/>
      </font>
      <alignment horizontal="left" vertical="center"/>
    </ndxf>
  </rcc>
  <rcc rId="2484" sId="1" odxf="1" dxf="1" numFmtId="19">
    <nc r="K10">
      <v>43265</v>
    </nc>
    <odxf>
      <font>
        <sz val="12"/>
        <color auto="1"/>
      </font>
    </odxf>
    <ndxf>
      <font>
        <sz val="12"/>
        <color auto="1"/>
      </font>
    </ndxf>
  </rcc>
  <rcc rId="2485" sId="1" odxf="1" dxf="1" numFmtId="19">
    <nc r="L10">
      <v>43722</v>
    </nc>
    <odxf>
      <font>
        <sz val="12"/>
        <color auto="1"/>
      </font>
    </odxf>
    <ndxf>
      <font>
        <sz val="12"/>
        <color auto="1"/>
      </font>
    </ndxf>
  </rcc>
  <rcc rId="2486" sId="1">
    <nc r="D10" t="inlineStr">
      <is>
        <t>MM</t>
      </is>
    </nc>
  </rcc>
  <rcc rId="2487" sId="1">
    <oc r="A15">
      <v>2</v>
    </oc>
    <nc r="A15"/>
  </rcc>
  <rcc rId="2488" sId="1">
    <oc r="B15">
      <v>119560</v>
    </oc>
    <nc r="B15"/>
  </rcc>
  <rcc rId="2489" sId="1">
    <oc r="C15">
      <v>471</v>
    </oc>
    <nc r="C15"/>
  </rcc>
  <rcc rId="2490" sId="1">
    <oc r="D15" t="inlineStr">
      <is>
        <t>MN</t>
      </is>
    </oc>
    <nc r="D15"/>
  </rcc>
  <rcc rId="2491" sId="1">
    <oc r="E15" t="inlineStr">
      <is>
        <t>AP 2/11i  /2.1</t>
      </is>
    </oc>
    <nc r="E15"/>
  </rcc>
  <rcc rId="2492" sId="1">
    <oc r="F15" t="inlineStr">
      <is>
        <t>CP6 less /2017</t>
      </is>
    </oc>
    <nc r="F15"/>
  </rcc>
  <rcc rId="2493" sId="1">
    <oc r="G15" t="inlineStr">
      <is>
        <t>Performanța si eficiența în administrație prin implementarea unui management competitiv</t>
      </is>
    </oc>
    <nc r="G15"/>
  </rcc>
  <rcc rId="2494" sId="1">
    <oc r="H15" t="inlineStr">
      <is>
        <t>Municipiul Aiud</t>
      </is>
    </oc>
    <nc r="H15"/>
  </rcc>
  <rcc rId="2495" sId="1">
    <oc r="I15" t="inlineStr">
      <is>
        <t>Asociația Română pentru Transparență</t>
      </is>
    </oc>
    <nc r="I15"/>
  </rcc>
  <rcc rId="2496" sId="1">
    <oc r="J15" t="inlineStr">
      <is>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is>
    </oc>
    <nc r="J15"/>
  </rcc>
  <rcc rId="2497" sId="1">
    <nc r="M10">
      <f>S10/AE10*100</f>
    </nc>
  </rcc>
  <rcc rId="2498" sId="1">
    <nc r="O10" t="inlineStr">
      <is>
        <t xml:space="preserve">Alba </t>
      </is>
    </nc>
  </rcc>
  <rcc rId="2499" sId="1">
    <nc r="Q10" t="inlineStr">
      <is>
        <t>APL</t>
      </is>
    </nc>
  </rcc>
  <rcc rId="2500" sId="1">
    <nc r="P10" t="inlineStr">
      <is>
        <t>Aiud</t>
      </is>
    </nc>
  </rcc>
  <rcc rId="2501" sId="1">
    <nc r="R10" t="inlineStr">
      <is>
        <t>120 - Investiții în capacitatea instituțională și în eficiența administrațiilor și a serviciilor publice la nivel național, regional și local, în perspectiva realizării de reforme, a unei mai bune legiferări și a bunei guvernanțe</t>
      </is>
    </nc>
  </rcc>
  <rfmt sheetId="1" sqref="H10" start="0" length="2147483647">
    <dxf>
      <font>
        <b val="0"/>
      </font>
    </dxf>
  </rfmt>
  <rcc rId="2502" sId="1" numFmtId="4">
    <nc r="T10">
      <v>336316.07</v>
    </nc>
  </rcc>
  <rcc rId="2503" sId="1" numFmtId="4">
    <nc r="W10">
      <v>55045.45</v>
    </nc>
  </rcc>
  <rcc rId="2504" sId="1" numFmtId="4">
    <nc r="Z10">
      <v>7987.01</v>
    </nc>
  </rcc>
  <rcc rId="2505" sId="1" numFmtId="4">
    <nc r="U10">
      <v>0</v>
    </nc>
  </rcc>
  <rcc rId="2506" sId="1" numFmtId="4">
    <nc r="X10">
      <v>0</v>
    </nc>
  </rcc>
  <rcc rId="2507" sId="1" numFmtId="4">
    <nc r="AA10">
      <v>0</v>
    </nc>
  </rcc>
  <rcc rId="2508" sId="1">
    <nc r="AH10" t="inlineStr">
      <is>
        <t>implementare</t>
      </is>
    </nc>
  </rcc>
  <rcc rId="2509" sId="1">
    <nc r="AI10" t="inlineStr">
      <is>
        <t>na</t>
      </is>
    </nc>
  </rcc>
  <rcc rId="2510" sId="1" odxf="1" dxf="1" numFmtId="4">
    <nc r="AJ10">
      <v>0</v>
    </nc>
    <odxf>
      <border outline="0">
        <top/>
      </border>
    </odxf>
    <ndxf>
      <border outline="0">
        <top style="thin">
          <color indexed="64"/>
        </top>
      </border>
    </ndxf>
  </rcc>
  <rcc rId="2511" sId="1" numFmtId="4">
    <nc r="AK10">
      <v>0</v>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Sheet1!$A$1:$AL$365</formula>
    <oldFormula>Sheet1!$A$1:$AL$365</oldFormula>
  </rdn>
  <rdn rId="0" localSheetId="1" customView="1" name="Z_5AAA4DFE_88B1_4674_95ED_5FCD7A50BC22_.wvu.FilterData" hidden="1" oldHidden="1">
    <formula>Sheet1!$A$6:$AL$365</formula>
    <oldFormula>Sheet1!$A$6:$AL$365</oldFormula>
  </rdn>
  <rcv guid="{5AAA4DFE-88B1-4674-95ED-5FCD7A50BC22}" action="add"/>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4" sId="1">
    <oc r="E219" t="inlineStr">
      <is>
        <t>CP1/2017</t>
      </is>
    </oc>
    <nc r="E219" t="inlineStr">
      <is>
        <t>CP1 less/2017</t>
      </is>
    </nc>
  </rcc>
  <rcv guid="{9EA5E3FA-46F1-4729-828C-4A08518018C1}" action="delete"/>
  <rdn rId="0" localSheetId="1" customView="1" name="Z_9EA5E3FA_46F1_4729_828C_4A08518018C1_.wvu.PrintArea" hidden="1" oldHidden="1">
    <formula>Sheet1!$A$1:$AL$365</formula>
    <oldFormula>Sheet1!$A$1:$AL$365</oldFormula>
  </rdn>
  <rdn rId="0" localSheetId="1" customView="1" name="Z_9EA5E3FA_46F1_4729_828C_4A08518018C1_.wvu.FilterData" hidden="1" oldHidden="1">
    <formula>Sheet1!$A$6:$AL$365</formula>
    <oldFormula>Sheet1!$A$6:$AL$365</oldFormula>
  </rdn>
  <rcv guid="{9EA5E3FA-46F1-4729-828C-4A08518018C1}"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7" sId="1">
    <nc r="F312" t="inlineStr">
      <is>
        <t>IP9/2017 (MySMIS:
POCA/131/2/3)</t>
      </is>
    </nc>
  </rcc>
  <rcc rId="1498" sId="1">
    <nc r="F313" t="inlineStr">
      <is>
        <t>IP9/2017 (MySMIS:
POCA/131/2/3)</t>
      </is>
    </nc>
  </rcc>
  <rcc rId="1499" sId="1">
    <nc r="E312" t="inlineStr">
      <is>
        <t>AP 2/11i  /2.3</t>
      </is>
    </nc>
  </rcc>
  <rcc rId="1500" sId="1">
    <nc r="E313" t="inlineStr">
      <is>
        <t>AP 2/11i  /2.3</t>
      </is>
    </nc>
  </rcc>
  <rcc rId="1501" sId="1">
    <nc r="D312" t="inlineStr">
      <is>
        <t>MP</t>
      </is>
    </nc>
  </rcc>
  <rcc rId="1502" sId="1">
    <nc r="D313" t="inlineStr">
      <is>
        <t>MP</t>
      </is>
    </nc>
  </rcc>
  <rcc rId="1503" sId="1">
    <nc r="C312">
      <v>453</v>
    </nc>
  </rcc>
  <rcc rId="1504" sId="1">
    <nc r="B312">
      <v>118978</v>
    </nc>
  </rcc>
  <rcc rId="1505" sId="1">
    <nc r="H312" t="inlineStr">
      <is>
        <t>Institutul National al Magistraturii</t>
      </is>
    </nc>
  </rcc>
  <rcc rId="1506" sId="1">
    <oc r="I311" t="inlineStr">
      <is>
        <t>na</t>
      </is>
    </oc>
    <nc r="I311" t="inlineStr">
      <is>
        <t>n.a</t>
      </is>
    </nc>
  </rcc>
  <rcc rId="1507" sId="1">
    <nc r="I312" t="inlineStr">
      <is>
        <t>n.a</t>
      </is>
    </nc>
  </rcc>
  <rfmt sheetId="1" sqref="I311">
    <dxf>
      <alignment horizontal="left"/>
    </dxf>
  </rfmt>
  <rcc rId="1508" sId="1">
    <nc r="G312" t="inlineStr">
      <is>
        <t>Justiția 2020: profesionalism și integritate</t>
      </is>
    </nc>
  </rcc>
  <rcc rId="1509" sId="1">
    <nc r="J312" t="inlineStr">
      <is>
        <t>Obiectivul general urmarit prin proiect este acela de îmbunatațire a cunostinþelor profesionale si abilitaților membrilor sistemului judiciar vizavi de acest proiect (judecatori, procurori, magistraþi-asistenþi si personal din cadrul instituțiilor sistemului judiciar asimilat judecatorilor si procurorilor), necesare desfasurarii activitaþii în cadrul instanțelor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is>
    </nc>
  </rcc>
  <rcc rId="1510" sId="1" numFmtId="19">
    <nc r="K312">
      <v>43257</v>
    </nc>
  </rcc>
  <rcc rId="1511" sId="1" numFmtId="19">
    <nc r="L312">
      <v>43988</v>
    </nc>
  </rcc>
  <rcc rId="1512" sId="1">
    <nc r="N312" t="inlineStr">
      <is>
        <t>Proiect cu acoperire națională</t>
      </is>
    </nc>
  </rcc>
  <rcc rId="1513" sId="1">
    <nc r="O312" t="inlineStr">
      <is>
        <t>Bucuresti</t>
      </is>
    </nc>
  </rcc>
  <rcc rId="1514" sId="1">
    <nc r="P312" t="inlineStr">
      <is>
        <t>Bucuresti</t>
      </is>
    </nc>
  </rcc>
  <rcc rId="1515" sId="1">
    <nc r="Q312" t="inlineStr">
      <is>
        <t>APC</t>
      </is>
    </nc>
  </rcc>
  <rcc rId="1516" sId="1">
    <nc r="R312" t="inlineStr">
      <is>
        <t>119 - Investiții în capacitatea instituțională și în eficiența administrațiilor și a serviciilor publice la nivel național, regional și local, în perspectiva realizării de reforme, a unei mai bune legiferări și a bunei guvernanțe</t>
      </is>
    </nc>
  </rcc>
  <rcv guid="{7C1B4D6D-D666-48DD-AB17-E00791B6F0B6}" action="delete"/>
  <rdn rId="0" localSheetId="1" customView="1" name="Z_7C1B4D6D_D666_48DD_AB17_E00791B6F0B6_.wvu.PrintArea" hidden="1" oldHidden="1">
    <formula>Sheet1!$A$1:$AL$339</formula>
    <oldFormula>Sheet1!$A$1:$AL$339</oldFormula>
  </rdn>
  <rdn rId="0" localSheetId="1" customView="1" name="Z_7C1B4D6D_D666_48DD_AB17_E00791B6F0B6_.wvu.FilterData" hidden="1" oldHidden="1">
    <formula>Sheet1!$A$6:$DG$321</formula>
    <oldFormula>Sheet1!$A$6:$DG$321</oldFormula>
  </rdn>
  <rcv guid="{7C1B4D6D-D666-48DD-AB17-E00791B6F0B6}"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7" sId="1">
    <oc r="E219" t="inlineStr">
      <is>
        <t>CP1 less/2017</t>
      </is>
    </oc>
    <nc r="E219" t="inlineStr">
      <is>
        <t>CP 1 less/2017</t>
      </is>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8" sId="1">
    <nc r="Y369" t="inlineStr">
      <is>
        <t xml:space="preserve"> </t>
      </is>
    </nc>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9" start="0" length="0">
    <dxf>
      <font>
        <sz val="12"/>
        <color theme="1"/>
        <name val="Calibri"/>
        <family val="2"/>
        <charset val="238"/>
        <scheme val="minor"/>
      </font>
      <alignment horizontal="general"/>
    </dxf>
  </rfmt>
  <rcc rId="2519" sId="1">
    <nc r="F219" t="inlineStr">
      <is>
        <t>CP1 less /2017</t>
      </is>
    </nc>
  </rcc>
  <rfmt sheetId="1" sqref="E219" start="0" length="0">
    <dxf>
      <font>
        <sz val="12"/>
        <color auto="1"/>
        <name val="Calibri"/>
        <family val="2"/>
        <charset val="238"/>
        <scheme val="minor"/>
      </font>
    </dxf>
  </rfmt>
  <rcc rId="2520" sId="1">
    <oc r="E219" t="inlineStr">
      <is>
        <t>CP 1 less/2017</t>
      </is>
    </oc>
    <nc r="E219" t="inlineStr">
      <is>
        <t>AP 2/11i  /2.2</t>
      </is>
    </nc>
  </rcc>
  <rrc rId="2521" sId="1" ref="A362:XFD362" action="insertRow">
    <undo index="65535" exp="area" ref3D="1" dr="$H$1:$N$1048576" dn="Z_65B035E3_87FA_46C5_996E_864F2C8D0EBC_.wvu.Cols" sId="1"/>
    <undo index="65535" exp="area" ref3D="1" dr="$G$1:$R$1048576" dn="Z_36624B2D_80F9_4F79_AC4A_B3547C36F23F_.wvu.Cols" sId="1"/>
  </rrc>
  <rrc rId="2522" sId="1" ref="A362:XFD362" action="insertRow">
    <undo index="65535" exp="area" ref3D="1" dr="$H$1:$N$1048576" dn="Z_65B035E3_87FA_46C5_996E_864F2C8D0EBC_.wvu.Cols" sId="1"/>
    <undo index="65535" exp="area" ref3D="1" dr="$G$1:$R$1048576" dn="Z_36624B2D_80F9_4F79_AC4A_B3547C36F23F_.wvu.Cols" sId="1"/>
  </rrc>
  <rcc rId="2523" sId="1" xfDxf="1" dxf="1">
    <nc r="F362" t="inlineStr">
      <is>
        <t>CP1 less /2017</t>
      </is>
    </nc>
    <ndxf>
      <font>
        <b/>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xfDxf="1" sqref="F363" start="0" length="0">
    <dxf>
      <font>
        <b/>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cc rId="2524" sId="1">
    <nc r="F363" t="inlineStr">
      <is>
        <t>CP1 more /2017</t>
      </is>
    </nc>
  </rcc>
  <rcc rId="2525" sId="1">
    <nc r="D362">
      <f>COUNTIFS(F$7:F$347,$F362)</f>
    </nc>
  </rcc>
  <rcc rId="2526" sId="1">
    <nc r="D363">
      <f>COUNTIFS(F$7:F$347,$F363)</f>
    </nc>
  </rcc>
  <rcc rId="2527" sId="1">
    <nc r="S362">
      <f>SUMIFS(S$7:S$347,$F$7:$F$347,$F362)</f>
    </nc>
  </rcc>
  <rcc rId="2528" sId="1">
    <nc r="T362">
      <f>SUMIFS(T$7:T$347,$F$7:$F$347,$F362)</f>
    </nc>
  </rcc>
  <rcc rId="2529" sId="1">
    <nc r="U362">
      <f>SUMIFS(U$7:U$347,$F$7:$F$347,$F362)</f>
    </nc>
  </rcc>
  <rcc rId="2530" sId="1">
    <nc r="V362">
      <f>SUMIFS(V$7:V$347,$F$7:$F$347,$F362)</f>
    </nc>
  </rcc>
  <rcc rId="2531" sId="1">
    <nc r="W362">
      <f>SUMIFS(W$7:W$347,$F$7:$F$347,$F362)</f>
    </nc>
  </rcc>
  <rcc rId="2532" sId="1">
    <nc r="X362">
      <f>SUMIFS(X$7:X$347,$F$7:$F$347,$F362)</f>
    </nc>
  </rcc>
  <rcc rId="2533" sId="1">
    <nc r="Y362">
      <f>SUMIFS(Y$7:Y$347,$F$7:$F$347,$F362)</f>
    </nc>
  </rcc>
  <rcc rId="2534" sId="1">
    <nc r="Z362">
      <f>SUMIFS(Z$7:Z$347,$F$7:$F$347,$F362)</f>
    </nc>
  </rcc>
  <rcc rId="2535" sId="1">
    <nc r="AA362">
      <f>SUMIFS(AA$7:AA$347,$F$7:$F$347,$F362)</f>
    </nc>
  </rcc>
  <rcc rId="2536" sId="1">
    <nc r="AB362">
      <f>SUMIFS(AB$7:AB$347,$F$7:$F$347,$F362)</f>
    </nc>
  </rcc>
  <rcc rId="2537" sId="1">
    <nc r="AC362">
      <f>SUMIFS(AC$7:AC$347,$F$7:$F$347,$F362)</f>
    </nc>
  </rcc>
  <rcc rId="2538" sId="1">
    <nc r="AD362">
      <f>SUMIFS(AD$7:AD$347,$F$7:$F$347,$F362)</f>
    </nc>
  </rcc>
  <rcc rId="2539" sId="1">
    <nc r="AE362">
      <f>SUMIFS(AE$7:AE$347,$F$7:$F$347,$F362)</f>
    </nc>
  </rcc>
  <rcc rId="2540" sId="1">
    <nc r="AF362">
      <f>SUMIFS(AF$7:AF$347,$F$7:$F$347,$F362)</f>
    </nc>
  </rcc>
  <rcc rId="2541" sId="1">
    <nc r="AG362">
      <f>SUMIFS(AG$7:AG$347,$F$7:$F$347,$F362)</f>
    </nc>
  </rcc>
  <rcc rId="2542" sId="1">
    <nc r="AJ362">
      <f>SUMIFS(AJ$7:AJ$347,$F$7:$F$347,$F362)</f>
    </nc>
  </rcc>
  <rcc rId="2543" sId="1">
    <nc r="AK362">
      <f>SUMIFS(AK$7:AK$347,$F$7:$F$347,$F362)</f>
    </nc>
  </rcc>
  <rcc rId="2544" sId="1">
    <nc r="S363">
      <f>SUMIFS(S$7:S$347,$F$7:$F$347,$F363)</f>
    </nc>
  </rcc>
  <rcc rId="2545" sId="1">
    <nc r="T363">
      <f>SUMIFS(T$7:T$347,$F$7:$F$347,$F363)</f>
    </nc>
  </rcc>
  <rcc rId="2546" sId="1">
    <nc r="U363">
      <f>SUMIFS(U$7:U$347,$F$7:$F$347,$F363)</f>
    </nc>
  </rcc>
  <rcc rId="2547" sId="1">
    <nc r="V363">
      <f>SUMIFS(V$7:V$347,$F$7:$F$347,$F363)</f>
    </nc>
  </rcc>
  <rcc rId="2548" sId="1">
    <nc r="W363">
      <f>SUMIFS(W$7:W$347,$F$7:$F$347,$F363)</f>
    </nc>
  </rcc>
  <rcc rId="2549" sId="1">
    <nc r="X363">
      <f>SUMIFS(X$7:X$347,$F$7:$F$347,$F363)</f>
    </nc>
  </rcc>
  <rcc rId="2550" sId="1">
    <nc r="Y363">
      <f>SUMIFS(Y$7:Y$347,$F$7:$F$347,$F363)</f>
    </nc>
  </rcc>
  <rcc rId="2551" sId="1">
    <nc r="Z363">
      <f>SUMIFS(Z$7:Z$347,$F$7:$F$347,$F363)</f>
    </nc>
  </rcc>
  <rcc rId="2552" sId="1">
    <nc r="AA363">
      <f>SUMIFS(AA$7:AA$347,$F$7:$F$347,$F363)</f>
    </nc>
  </rcc>
  <rcc rId="2553" sId="1">
    <nc r="AB363">
      <f>SUMIFS(AB$7:AB$347,$F$7:$F$347,$F363)</f>
    </nc>
  </rcc>
  <rcc rId="2554" sId="1">
    <nc r="AC363">
      <f>SUMIFS(AC$7:AC$347,$F$7:$F$347,$F363)</f>
    </nc>
  </rcc>
  <rcc rId="2555" sId="1">
    <nc r="AD363">
      <f>SUMIFS(AD$7:AD$347,$F$7:$F$347,$F363)</f>
    </nc>
  </rcc>
  <rcc rId="2556" sId="1">
    <nc r="AE363">
      <f>SUMIFS(AE$7:AE$347,$F$7:$F$347,$F363)</f>
    </nc>
  </rcc>
  <rcc rId="2557" sId="1">
    <nc r="AF363">
      <f>SUMIFS(AF$7:AF$347,$F$7:$F$347,$F363)</f>
    </nc>
  </rcc>
  <rcc rId="2558" sId="1">
    <nc r="AG363">
      <f>SUMIFS(AG$7:AG$347,$F$7:$F$347,$F363)</f>
    </nc>
  </rcc>
  <rcc rId="2559" sId="1">
    <nc r="AJ363">
      <f>SUMIFS(AJ$7:AJ$347,$F$7:$F$347,$F363)</f>
    </nc>
  </rcc>
  <rcc rId="2560" sId="1">
    <nc r="AK363">
      <f>SUMIFS(AK$7:AK$347,$F$7:$F$347,$F363)</f>
    </nc>
  </rcc>
  <rcc rId="2561" sId="1">
    <nc r="M20">
      <f>S20/AE20*100</f>
    </nc>
  </rcc>
  <rcv guid="{7C1B4D6D-D666-48DD-AB17-E00791B6F0B6}" action="delete"/>
  <rdn rId="0" localSheetId="1" customView="1" name="Z_7C1B4D6D_D666_48DD_AB17_E00791B6F0B6_.wvu.PrintArea" hidden="1" oldHidden="1">
    <formula>Sheet1!$A$1:$AL$367</formula>
    <oldFormula>Sheet1!$A$1:$AL$367</oldFormula>
  </rdn>
  <rdn rId="0" localSheetId="1" customView="1" name="Z_7C1B4D6D_D666_48DD_AB17_E00791B6F0B6_.wvu.FilterData" hidden="1" oldHidden="1">
    <formula>Sheet1!$A$6:$DG$345</formula>
    <oldFormula>Sheet1!$A$6:$DG$345</oldFormula>
  </rdn>
  <rcv guid="{7C1B4D6D-D666-48DD-AB17-E00791B6F0B6}" action="add"/>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4" sId="1">
    <nc r="C329">
      <v>280</v>
    </nc>
  </rcc>
  <rcc rId="2565" sId="1">
    <nc r="B329">
      <v>113037</v>
    </nc>
  </rcc>
  <rcc rId="2566" sId="1">
    <nc r="D329" t="inlineStr">
      <is>
        <t>RB</t>
      </is>
    </nc>
  </rcc>
  <rcc rId="2567" sId="1">
    <nc r="E329" t="inlineStr">
      <is>
        <t>AP1/11i /1.1</t>
      </is>
    </nc>
  </rcc>
  <rcc rId="2568" sId="1">
    <nc r="F329" t="inlineStr">
      <is>
        <t>CP 2/2017 (MySMIS: POCA/111/1/1)</t>
      </is>
    </nc>
  </rcc>
  <rcc rId="2569" sId="1" numFmtId="19">
    <nc r="K329">
      <v>43269</v>
    </nc>
  </rcc>
  <rcc rId="2570" sId="1" numFmtId="19">
    <nc r="L329">
      <v>43756</v>
    </nc>
  </rcc>
  <rcc rId="2571" sId="1">
    <nc r="AH329" t="inlineStr">
      <is>
        <t>implementare</t>
      </is>
    </nc>
  </rcc>
  <rcc rId="2572" sId="1">
    <nc r="AI329" t="inlineStr">
      <is>
        <t>n.a.</t>
      </is>
    </nc>
  </rcc>
  <rcc rId="2573" sId="1">
    <nc r="Q329" t="inlineStr">
      <is>
        <t>ONG</t>
      </is>
    </nc>
  </rcc>
  <rcc rId="2574" sId="1">
    <nc r="R329" t="inlineStr">
      <is>
        <t>119 - Investiții în capacitatea instituțională și în eficiența administrațiilor și a serviciilor publice la nivel național, regional și local, în perspectiva realizării de reforme, a unei mai bune legiferări și a bunei guvernanțe</t>
      </is>
    </nc>
  </rcc>
  <rcc rId="2575" sId="1">
    <nc r="N329" t="inlineStr">
      <is>
        <t>Proiect cu acoperire națională</t>
      </is>
    </nc>
  </rcc>
  <rcc rId="2576" sId="1">
    <nc r="O329" t="inlineStr">
      <is>
        <t>Bucuresti</t>
      </is>
    </nc>
  </rcc>
  <rcc rId="2577" sId="1">
    <nc r="P329" t="inlineStr">
      <is>
        <t>Bucuresti</t>
      </is>
    </nc>
  </rcc>
  <rcc rId="2578" sId="1">
    <nc r="H329" t="inlineStr">
      <is>
        <t>Asociația Centrul European pentru Sprijinirea Incluziunii Sociale a Romilor din România (CESIRR)</t>
      </is>
    </nc>
  </rcc>
  <rcc rId="2579" sId="1">
    <nc r="I329" t="inlineStr">
      <is>
        <t>Asociația ASIST</t>
      </is>
    </nc>
  </rcc>
  <rcc rId="2580" sId="1" odxf="1" dxf="1">
    <nc r="G329" t="inlineStr">
      <is>
        <t>Întărirea capacității societății civile de a formula politici publice alternative în domeniul serviciilor sociale prin dezvoltarea unui mecanism de colectare și monitorizare a nevoilor persoanelor vulnerabile</t>
      </is>
    </nc>
    <ndxf>
      <font>
        <sz val="12"/>
        <charset val="1"/>
      </font>
      <border outline="0">
        <left style="thin">
          <color indexed="64"/>
        </left>
      </border>
    </ndxf>
  </rcc>
  <rcv guid="{53ED3D47-B2C0-43A1-9A1E-F030D529F74C}" action="delete"/>
  <rdn rId="0" localSheetId="1" customView="1" name="Z_53ED3D47_B2C0_43A1_9A1E_F030D529F74C_.wvu.PrintArea" hidden="1" oldHidden="1">
    <formula>Sheet1!$A$1:$AL$367</formula>
    <oldFormula>Sheet1!$A$1:$AL$367</oldFormula>
  </rdn>
  <rdn rId="0" localSheetId="1" customView="1" name="Z_53ED3D47_B2C0_43A1_9A1E_F030D529F74C_.wvu.FilterData" hidden="1" oldHidden="1">
    <formula>Sheet1!$A$6:$AL$367</formula>
    <oldFormula>Sheet1!$A$6:$AL$367</oldFormula>
  </rdn>
  <rcv guid="{53ED3D47-B2C0-43A1-9A1E-F030D529F74C}"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3" sId="1" numFmtId="4">
    <nc r="T329">
      <v>655425.36</v>
    </nc>
  </rcc>
  <rcc rId="2584" sId="1" numFmtId="4">
    <nc r="U329">
      <v>157341.14000000001</v>
    </nc>
  </rcc>
  <rcc rId="2585" sId="1" numFmtId="4">
    <nc r="W329">
      <v>115663.31</v>
    </nc>
  </rcc>
  <rcc rId="2586" sId="1" numFmtId="4">
    <nc r="X329">
      <v>39335.279999999999</v>
    </nc>
  </rcc>
  <rcc rId="2587" sId="1" numFmtId="4">
    <nc r="AC329">
      <v>15736.51</v>
    </nc>
  </rcc>
  <rcc rId="2588" sId="1" numFmtId="4">
    <nc r="AD329">
      <v>4013.79</v>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9" sId="1">
    <nc r="J329" t="inlineStr">
      <is>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is>
    </nc>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0" sId="1">
    <nc r="B240">
      <v>117846</v>
    </nc>
  </rcc>
  <rcc rId="2591" sId="1">
    <nc r="B232">
      <v>118448</v>
    </nc>
  </rcc>
  <rcc rId="2592" sId="1">
    <nc r="B229">
      <v>117842</v>
    </nc>
  </rcc>
  <rcc rId="2593" sId="1">
    <nc r="B228">
      <v>119193</v>
    </nc>
  </rcc>
  <rcv guid="{901F9774-8BE7-424D-87C2-1026F3FA2E93}" action="delete"/>
  <rdn rId="0" localSheetId="1" customView="1" name="Z_901F9774_8BE7_424D_87C2_1026F3FA2E93_.wvu.PrintArea" hidden="1" oldHidden="1">
    <formula>Sheet1!$A$1:$AL$367</formula>
    <oldFormula>Sheet1!$A$1:$AL$367</oldFormula>
  </rdn>
  <rdn rId="0" localSheetId="1" customView="1" name="Z_901F9774_8BE7_424D_87C2_1026F3FA2E93_.wvu.FilterData" hidden="1" oldHidden="1">
    <formula>Sheet1!$D$1:$D$374</formula>
    <oldFormula>Sheet1!$C$1:$C$374</oldFormula>
  </rdn>
  <rcv guid="{901F9774-8BE7-424D-87C2-1026F3FA2E93}" action="add"/>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6" sId="1">
    <oc r="S235">
      <f>T235+U235</f>
    </oc>
    <nc r="S235" t="inlineStr">
      <is>
        <t xml:space="preserve"> </t>
      </is>
    </nc>
  </rcc>
  <rcv guid="{901F9774-8BE7-424D-87C2-1026F3FA2E93}" action="delete"/>
  <rdn rId="0" localSheetId="1" customView="1" name="Z_901F9774_8BE7_424D_87C2_1026F3FA2E93_.wvu.PrintArea" hidden="1" oldHidden="1">
    <formula>Sheet1!$A$1:$AL$367</formula>
    <oldFormula>Sheet1!$A$1:$AL$367</oldFormula>
  </rdn>
  <rdn rId="0" localSheetId="1" customView="1" name="Z_901F9774_8BE7_424D_87C2_1026F3FA2E93_.wvu.FilterData" hidden="1" oldHidden="1">
    <formula>Sheet1!$D$1:$D$374</formula>
    <oldFormula>Sheet1!$D$1:$D$374</oldFormula>
  </rdn>
  <rcv guid="{901F9774-8BE7-424D-87C2-1026F3FA2E93}"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9" sId="1">
    <nc r="B330">
      <v>111983</v>
    </nc>
  </rcc>
  <rcc rId="2600" sId="1">
    <nc r="C330">
      <v>238</v>
    </nc>
  </rcc>
  <rcc rId="2601" sId="1">
    <nc r="D330" t="inlineStr">
      <is>
        <t>CA</t>
      </is>
    </nc>
  </rcc>
  <rcc rId="2602" sId="1">
    <nc r="E330" t="inlineStr">
      <is>
        <t>AP1/11i /1.1</t>
      </is>
    </nc>
  </rcc>
  <rcc rId="2603" sId="1">
    <nc r="F330" t="inlineStr">
      <is>
        <t>CP 2/2017 (MySMIS: POCA/111/1/1)</t>
      </is>
    </nc>
  </rcc>
  <rfmt sheetId="1" sqref="G330" start="0" length="0">
    <dxf>
      <font>
        <sz val="11"/>
        <color theme="1"/>
        <name val="Calibri"/>
        <family val="2"/>
        <charset val="238"/>
        <scheme val="minor"/>
      </font>
      <alignment vertical="bottom" wrapText="0"/>
      <border outline="0">
        <right/>
        <top/>
        <bottom/>
      </border>
    </dxf>
  </rfmt>
  <rfmt sheetId="1" xfDxf="1" sqref="G330" start="0" length="0">
    <dxf>
      <font>
        <b/>
        <i/>
        <name val="Trebuchet MS"/>
        <scheme val="none"/>
      </font>
    </dxf>
  </rfmt>
  <rcc rId="2604" sId="1" odxf="1" dxf="1">
    <nc r="G330" t="inlineStr">
      <is>
        <t>Platforma Acţiunilor Comune Transparente - PACT A.Co.R</t>
      </is>
    </nc>
    <ndxf>
      <font>
        <b val="0"/>
        <i val="0"/>
        <sz val="12"/>
        <name val="Trebuchet MS"/>
        <charset val="1"/>
        <scheme val="none"/>
      </font>
      <alignment vertical="center" wrapText="1"/>
      <border outline="0">
        <left style="thin">
          <color indexed="64"/>
        </left>
        <right style="thin">
          <color indexed="64"/>
        </right>
        <top style="thin">
          <color indexed="64"/>
        </top>
        <bottom style="thin">
          <color indexed="64"/>
        </bottom>
      </border>
    </ndxf>
  </rcc>
  <rfmt sheetId="1" sqref="H330" start="0" length="0">
    <dxf>
      <font>
        <sz val="11"/>
        <color theme="1"/>
        <name val="Calibri"/>
        <family val="2"/>
        <charset val="238"/>
        <scheme val="minor"/>
      </font>
      <alignment horizontal="general" vertical="bottom" wrapText="0"/>
      <border outline="0">
        <left/>
        <right/>
        <top/>
        <bottom/>
      </border>
    </dxf>
  </rfmt>
  <rfmt sheetId="1" xfDxf="1" sqref="H330" start="0" length="0">
    <dxf>
      <font>
        <b/>
        <name val="Trebuchet MS"/>
        <scheme val="none"/>
      </font>
    </dxf>
  </rfmt>
  <rcc rId="2605" sId="1" odxf="1" dxf="1">
    <nc r="H330" t="inlineStr">
      <is>
        <t>Asociația Comunelor din România</t>
      </is>
    </nc>
    <ndxf>
      <font>
        <b val="0"/>
        <sz val="12"/>
        <color auto="1"/>
        <name val="Trebuchet MS"/>
        <charset val="1"/>
        <scheme val="none"/>
      </font>
      <alignment horizontal="left" vertical="center" wrapText="1"/>
      <border outline="0">
        <left style="thin">
          <color indexed="64"/>
        </left>
        <right style="thin">
          <color indexed="64"/>
        </right>
        <top style="thin">
          <color indexed="64"/>
        </top>
        <bottom style="thin">
          <color indexed="64"/>
        </bottom>
      </border>
    </ndxf>
  </rcc>
  <rcc rId="2606" sId="1">
    <nc r="I330" t="inlineStr">
      <is>
        <t>n.a.</t>
      </is>
    </nc>
  </rcc>
  <rcc rId="2607" sId="1">
    <nc r="J330" t="inlineStr">
      <is>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is>
    </nc>
  </rcc>
  <rcc rId="2608" sId="1" numFmtId="19">
    <nc r="K330">
      <v>43270</v>
    </nc>
  </rcc>
  <rcc rId="2609" sId="1" numFmtId="19">
    <nc r="L330">
      <v>43757</v>
    </nc>
  </rcc>
  <rcc rId="2610" sId="1">
    <nc r="N330" t="inlineStr">
      <is>
        <t>Proiect cu acoperire națională</t>
      </is>
    </nc>
  </rcc>
  <rcc rId="2611" sId="1">
    <nc r="O330" t="inlineStr">
      <is>
        <t>Bucuresti</t>
      </is>
    </nc>
  </rcc>
  <rcc rId="2612" sId="1">
    <nc r="P330" t="inlineStr">
      <is>
        <t>Bucuresti</t>
      </is>
    </nc>
  </rcc>
  <rcc rId="2613" sId="1">
    <nc r="Q330" t="inlineStr">
      <is>
        <t>ONG</t>
      </is>
    </nc>
  </rcc>
  <rcc rId="2614" sId="1">
    <nc r="R330" t="inlineStr">
      <is>
        <t>119 - Investiții în capacitatea instituțională și în eficiența administrațiilor și a serviciilor publice la nivel național, regional și local, în perspectiva realizării de reforme, a unei mai bune legiferări și a bunei guvernanțe</t>
      </is>
    </nc>
  </rcc>
  <rcc rId="2615" sId="1" numFmtId="4">
    <nc r="T330">
      <v>619566.61</v>
    </nc>
  </rcc>
  <rcc rId="2616" sId="1" numFmtId="4">
    <nc r="U330">
      <v>148732.89000000001</v>
    </nc>
  </rcc>
  <rcc rId="2617" sId="1" numFmtId="4">
    <nc r="W330">
      <v>109335.28</v>
    </nc>
  </rcc>
  <rcc rId="2618" sId="1" numFmtId="4">
    <nc r="X330">
      <v>37183.22</v>
    </nc>
  </rcc>
  <rcc rId="2619" sId="1" numFmtId="4">
    <nc r="AC330">
      <v>14875.55</v>
    </nc>
  </rcc>
  <rcc rId="2620" sId="1" numFmtId="4">
    <nc r="AD330">
      <v>3794.21</v>
    </nc>
  </rcc>
  <rcc rId="2621" sId="1" numFmtId="4">
    <nc r="AF330">
      <v>0</v>
    </nc>
  </rcc>
  <rcc rId="2622" sId="1">
    <nc r="AH330" t="inlineStr">
      <is>
        <t>implementare</t>
      </is>
    </nc>
  </rcc>
  <rcc rId="2623" sId="1">
    <nc r="AI330" t="inlineStr">
      <is>
        <t>n.a.</t>
      </is>
    </nc>
  </rcc>
  <rcv guid="{A5B1481C-EF26-486A-984F-85CDDC2FD94F}" action="delete"/>
  <rdn rId="0" localSheetId="1" customView="1" name="Z_A5B1481C_EF26_486A_984F_85CDDC2FD94F_.wvu.PrintArea" hidden="1" oldHidden="1">
    <formula>Sheet1!$A$1:$AL$367</formula>
    <oldFormula>Sheet1!$A$1:$AL$367</oldFormula>
  </rdn>
  <rdn rId="0" localSheetId="1" customView="1" name="Z_A5B1481C_EF26_486A_984F_85CDDC2FD94F_.wvu.FilterData" hidden="1" oldHidden="1">
    <formula>Sheet1!$A$6:$AL$367</formula>
    <oldFormula>Sheet1!$A$6:$AL$367</oldFormula>
  </rdn>
  <rcv guid="{A5B1481C-EF26-486A-984F-85CDDC2FD94F}"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1" sqref="A331" start="0" length="0">
    <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rfmt>
  <rcc rId="2626" sId="1" xfDxf="1" s="1" dxf="1">
    <nc r="B331">
      <v>115759</v>
    </nc>
    <ndxf>
      <font>
        <b val="0"/>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ndxf>
  </rcc>
  <rcc rId="2627" sId="1" xfDxf="1" s="1" dxf="1">
    <nc r="C331">
      <v>400</v>
    </nc>
    <ndxf>
      <font>
        <b/>
        <i val="0"/>
        <strike val="0"/>
        <condense val="0"/>
        <extend val="0"/>
        <outline val="0"/>
        <shadow val="0"/>
        <u val="none"/>
        <vertAlign val="baseline"/>
        <sz val="12"/>
        <color auto="1"/>
        <name val="Calibri"/>
        <family val="2"/>
        <scheme val="minor"/>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ndxf>
  </rcc>
  <rcc rId="2628" sId="1" xfDxf="1" s="1" dxf="1">
    <nc r="D331" t="inlineStr">
      <is>
        <t>MP</t>
      </is>
    </nc>
    <ndxf>
      <font>
        <b val="0"/>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ndxf>
  </rcc>
  <rcc rId="2629" sId="1" xfDxf="1" s="1" dxf="1">
    <nc r="E331" t="inlineStr">
      <is>
        <t>AP1/11i /1.1</t>
      </is>
    </nc>
    <n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0" sId="1" xfDxf="1" s="1" dxf="1">
    <nc r="F331" t="inlineStr">
      <is>
        <t>IP8/2017 (MySMIS:
POCA/129/1/1)</t>
      </is>
    </nc>
    <ndxf>
      <font>
        <b val="0"/>
        <i val="0"/>
        <strike val="0"/>
        <condense val="0"/>
        <extend val="0"/>
        <outline val="0"/>
        <shadow val="0"/>
        <u val="none"/>
        <vertAlign val="baseline"/>
        <sz val="12"/>
        <color theme="1"/>
        <name val="Calibri"/>
        <family val="2"/>
        <charset val="238"/>
        <scheme val="minor"/>
      </font>
      <numFmt numFmtId="0" formatCode="General"/>
      <fill>
        <patternFill patternType="solid">
          <fgColor indexed="64"/>
          <bgColor rgb="FFFFFF0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1" sId="1" xfDxf="1" s="1" dxf="1">
    <nc r="G331" t="inlineStr">
      <is>
        <t>Consolidarea și promovarea poziției României ca actor relevant în cadrul proceselor de luare a
deciziilor la nivel european</t>
      </is>
    </nc>
    <ndxf>
      <font>
        <b val="0"/>
        <i val="0"/>
        <strike val="0"/>
        <condense val="0"/>
        <extend val="0"/>
        <outline val="0"/>
        <shadow val="0"/>
        <u val="none"/>
        <vertAlign val="baseline"/>
        <sz val="10"/>
        <color theme="1"/>
        <name val="Calibri"/>
        <family val="2"/>
        <charset val="1"/>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ndxf>
  </rcc>
  <rcc rId="2632" sId="1" xfDxf="1" s="1" dxf="1">
    <nc r="H331" t="inlineStr">
      <is>
        <t>Ministerul Afacerilor Externe</t>
      </is>
    </nc>
    <ndxf>
      <font>
        <b val="0"/>
        <i val="0"/>
        <strike val="0"/>
        <condense val="0"/>
        <extend val="0"/>
        <outline val="0"/>
        <shadow val="0"/>
        <u val="none"/>
        <vertAlign val="baseline"/>
        <sz val="12"/>
        <color auto="1"/>
        <name val="Calibri"/>
        <family val="2"/>
        <charset val="1"/>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3" sId="1" xfDxf="1" s="1" dxf="1">
    <nc r="I331" t="inlineStr">
      <is>
        <t xml:space="preserve">SECRETARIATUL GENERAL AL GUVERNULUI
ECOLE NATIONALE D’ADMINISTRATION - 
INSTITUTUL EUROPEAN DIN ROMANIA/Compartiment Proiecte - institute, centre sau stațiuni de cercetare-dezvoltare organizate ca instituții publice </t>
      </is>
    </nc>
    <n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4" sId="1" xfDxf="1" s="1" dxf="1">
    <nc r="J331" t="inlineStr">
      <is>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is>
    </nc>
    <n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5" sId="1" xfDxf="1" s="1" dxf="1" numFmtId="19">
    <nc r="K331">
      <v>43270</v>
    </nc>
    <ndxf>
      <font>
        <b val="0"/>
        <i val="0"/>
        <strike val="0"/>
        <condense val="0"/>
        <extend val="0"/>
        <outline val="0"/>
        <shadow val="0"/>
        <u val="none"/>
        <vertAlign val="baseline"/>
        <sz val="12"/>
        <color auto="1"/>
        <name val="Calibri"/>
        <family val="2"/>
        <charset val="238"/>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6" sId="1" xfDxf="1" s="1" dxf="1" numFmtId="19">
    <nc r="L331">
      <v>44062</v>
    </nc>
    <ndxf>
      <font>
        <b val="0"/>
        <i val="0"/>
        <strike val="0"/>
        <condense val="0"/>
        <extend val="0"/>
        <outline val="0"/>
        <shadow val="0"/>
        <u val="none"/>
        <vertAlign val="baseline"/>
        <sz val="12"/>
        <color auto="1"/>
        <name val="Calibri"/>
        <family val="2"/>
        <charset val="238"/>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7" sId="1" xfDxf="1" s="1" dxf="1">
    <oc r="M331">
      <f>S331/AE331*100</f>
    </oc>
    <nc r="M331" t="e">
      <v>#DIV/0!</v>
    </nc>
    <ndxf>
      <font>
        <b val="0"/>
        <i val="0"/>
        <strike val="0"/>
        <condense val="0"/>
        <extend val="0"/>
        <outline val="0"/>
        <shadow val="0"/>
        <u val="none"/>
        <vertAlign val="baseline"/>
        <sz val="12"/>
        <color auto="1"/>
        <name val="Calibri"/>
        <family val="2"/>
        <charset val="238"/>
        <scheme val="minor"/>
      </font>
      <numFmt numFmtId="164" formatCode="0.00000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8" sId="1" xfDxf="1" s="1" dxf="1">
    <nc r="N331" t="inlineStr">
      <is>
        <t>Proiect cu acoperire națională</t>
      </is>
    </nc>
    <ndxf>
      <font>
        <b val="0"/>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39" sId="1" xfDxf="1" s="1" dxf="1">
    <nc r="O331" t="inlineStr">
      <is>
        <t>Bucuresti</t>
      </is>
    </nc>
    <ndxf>
      <font>
        <b val="0"/>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40" sId="1" xfDxf="1" s="1" dxf="1">
    <nc r="P331" t="inlineStr">
      <is>
        <t>Bucuresti</t>
      </is>
    </nc>
    <ndxf>
      <font>
        <b val="0"/>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41" sId="1" xfDxf="1" s="1" dxf="1">
    <nc r="Q331" t="inlineStr">
      <is>
        <t>APC</t>
      </is>
    </nc>
    <ndxf>
      <font>
        <b val="0"/>
        <i val="0"/>
        <strike val="0"/>
        <condense val="0"/>
        <extend val="0"/>
        <outline val="0"/>
        <shadow val="0"/>
        <u val="none"/>
        <vertAlign val="baseline"/>
        <sz val="12"/>
        <color theme="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42" sId="1" xfDxf="1" s="1" dxf="1">
    <nc r="R331" t="inlineStr">
      <is>
        <t>119 - Investiții în capacitatea instituțională și în eficiența administrațiilor și a serviciilor publice la nivel național, regional și local, în perspectiva realizării de reforme, a unei mai bune legiferări și a bunei guvernanțe</t>
      </is>
    </nc>
    <n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2643" sId="1">
    <nc r="AH331" t="inlineStr">
      <is>
        <t>implementare</t>
      </is>
    </nc>
  </rcc>
  <rcc rId="2644" sId="1">
    <nc r="AI331" t="inlineStr">
      <is>
        <t>n.a</t>
      </is>
    </nc>
  </rcc>
  <rcc rId="2645" sId="1" numFmtId="4">
    <nc r="T331">
      <v>9548646.1699999999</v>
    </nc>
  </rcc>
  <rcc rId="2646" sId="1" numFmtId="4">
    <nc r="U331">
      <v>2292243.86</v>
    </nc>
  </rcc>
  <rcv guid="{7C1B4D6D-D666-48DD-AB17-E00791B6F0B6}" action="delete"/>
  <rdn rId="0" localSheetId="1" customView="1" name="Z_7C1B4D6D_D666_48DD_AB17_E00791B6F0B6_.wvu.PrintArea" hidden="1" oldHidden="1">
    <formula>Sheet1!$A$1:$AL$367</formula>
    <oldFormula>Sheet1!$A$1:$AL$367</oldFormula>
  </rdn>
  <rdn rId="0" localSheetId="1" customView="1" name="Z_7C1B4D6D_D666_48DD_AB17_E00791B6F0B6_.wvu.FilterData" hidden="1" oldHidden="1">
    <formula>Sheet1!$A$6:$DG$345</formula>
    <oldFormula>Sheet1!$A$6:$DG$345</oldFormula>
  </rdn>
  <rcv guid="{7C1B4D6D-D666-48DD-AB17-E00791B6F0B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312" start="0" length="0">
    <dxf>
      <font>
        <sz val="12"/>
        <color auto="1"/>
      </font>
      <numFmt numFmtId="167" formatCode="_-* #,##0.000\ _l_e_i_-;\-* #,##0.000\ _l_e_i_-;_-* &quot;-&quot;??\ _l_e_i_-;_-@_-"/>
      <fill>
        <patternFill patternType="none">
          <bgColor indexed="65"/>
        </patternFill>
      </fill>
      <alignment horizontal="general" vertical="bottom" wrapText="0"/>
      <border outline="0">
        <left/>
        <right/>
        <top/>
        <bottom/>
      </border>
    </dxf>
  </rfmt>
  <rfmt sheetId="1" sqref="U312" start="0" length="0">
    <dxf>
      <font>
        <sz val="12"/>
        <color auto="1"/>
      </font>
      <numFmt numFmtId="167" formatCode="_-* #,##0.000\ _l_e_i_-;\-* #,##0.000\ _l_e_i_-;_-* &quot;-&quot;??\ _l_e_i_-;_-@_-"/>
      <fill>
        <patternFill patternType="none">
          <bgColor indexed="65"/>
        </patternFill>
      </fill>
      <alignment horizontal="general" vertical="bottom" wrapText="0"/>
      <border outline="0">
        <left/>
        <right/>
        <top/>
        <bottom/>
      </border>
    </dxf>
  </rfmt>
  <rfmt sheetId="1" sqref="T312" start="0" length="0">
    <dxf>
      <font>
        <sz val="12"/>
        <color auto="1"/>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12" start="0" length="0">
    <dxf>
      <font>
        <sz val="12"/>
        <color auto="1"/>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Z312" start="0" length="0">
    <dxf>
      <font>
        <sz val="12"/>
        <color auto="1"/>
      </font>
      <numFmt numFmtId="167" formatCode="_-* #,##0.000\ _l_e_i_-;\-* #,##0.000\ _l_e_i_-;_-* &quot;-&quot;??\ _l_e_i_-;_-@_-"/>
      <fill>
        <patternFill patternType="none">
          <bgColor indexed="65"/>
        </patternFill>
      </fill>
      <alignment horizontal="general" vertical="bottom" wrapText="0"/>
      <border outline="0">
        <left/>
        <right/>
        <top/>
        <bottom/>
      </border>
    </dxf>
  </rfmt>
  <rfmt sheetId="1" sqref="AA312" start="0" length="0">
    <dxf>
      <font>
        <sz val="12"/>
        <color auto="1"/>
      </font>
      <numFmt numFmtId="167" formatCode="_-* #,##0.000\ _l_e_i_-;\-* #,##0.000\ _l_e_i_-;_-* &quot;-&quot;??\ _l_e_i_-;_-@_-"/>
      <fill>
        <patternFill patternType="none">
          <bgColor indexed="65"/>
        </patternFill>
      </fill>
      <alignment horizontal="general" vertical="bottom" wrapText="0"/>
      <border outline="0">
        <left/>
        <right/>
        <top/>
        <bottom/>
      </border>
    </dxf>
  </rfmt>
  <rfmt sheetId="1" sqref="Z312" start="0" length="0">
    <dxf>
      <font>
        <sz val="12"/>
        <color auto="1"/>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12" start="0" length="0">
    <dxf>
      <font>
        <sz val="12"/>
        <color auto="1"/>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1519" sId="1" numFmtId="4">
    <nc r="AC312">
      <v>0</v>
    </nc>
  </rcc>
  <rcc rId="1520" sId="1" numFmtId="4">
    <nc r="AD312">
      <v>0</v>
    </nc>
  </rcc>
  <rcc rId="1521" sId="1" numFmtId="4">
    <nc r="Z311">
      <v>0</v>
    </nc>
  </rcc>
  <rcc rId="1522" sId="1" numFmtId="4">
    <nc r="AA311">
      <v>0</v>
    </nc>
  </rcc>
  <rcc rId="1523" sId="1" numFmtId="4">
    <nc r="AF312">
      <v>1503920</v>
    </nc>
  </rcc>
  <rcc rId="1524" sId="1" numFmtId="4">
    <nc r="T312">
      <v>8805990.6699999999</v>
    </nc>
  </rcc>
  <rcc rId="1525" sId="1" numFmtId="4">
    <nc r="U312">
      <v>2113962.31</v>
    </nc>
  </rcc>
  <rcc rId="1526" sId="1" numFmtId="4">
    <nc r="W312">
      <v>0</v>
    </nc>
  </rcc>
  <rcc rId="1527" sId="1" numFmtId="4">
    <nc r="X312">
      <v>0</v>
    </nc>
  </rcc>
  <rcc rId="1528" sId="1" numFmtId="4">
    <nc r="Z312">
      <v>1553998.37</v>
    </nc>
  </rcc>
  <rcc rId="1529" sId="1" numFmtId="4">
    <nc r="AA312">
      <v>528490.56999999995</v>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8" sId="1">
    <oc r="S348">
      <f>SUMIFS(S$7:S$347,$F$7:$F$347,$F348)</f>
    </oc>
    <nc r="S348">
      <f>SUMIFS(S$7:S$347,$F$7:$F$347,$F348)</f>
    </nc>
  </rcc>
  <rfmt sheetId="1" sqref="F206" start="0" length="0">
    <dxf>
      <font>
        <b/>
        <sz val="12"/>
        <color auto="1"/>
      </font>
      <alignment horizontal="left"/>
    </dxf>
  </rfmt>
  <rfmt sheetId="1" sqref="F206" start="0" length="0">
    <dxf>
      <font>
        <b val="0"/>
        <sz val="12"/>
        <color auto="1"/>
      </font>
      <fill>
        <patternFill patternType="none">
          <bgColor indexed="65"/>
        </patternFill>
      </fill>
      <alignment horizontal="center"/>
    </dxf>
  </rfmt>
  <rrc rId="2759" sId="1" ref="A364:XFD364" action="insertRow">
    <undo index="65535" exp="area" ref3D="1" dr="$H$1:$N$1048576" dn="Z_65B035E3_87FA_46C5_996E_864F2C8D0EBC_.wvu.Cols" sId="1"/>
    <undo index="65535" exp="area" ref3D="1" dr="$G$1:$R$1048576" dn="Z_36624B2D_80F9_4F79_AC4A_B3547C36F23F_.wvu.Cols" sId="1"/>
  </rrc>
  <rcc rId="2760" sId="1">
    <nc r="D364">
      <f>COUNTIFS(F$7:F$347,$F364)</f>
    </nc>
  </rcc>
  <rcc rId="2761" sId="1">
    <nc r="E364" t="inlineStr">
      <is>
        <t>TOTAL</t>
      </is>
    </nc>
  </rcc>
  <rcc rId="2762" sId="1" odxf="1" dxf="1">
    <nc r="F364" t="inlineStr">
      <is>
        <t>CP 5/2017 (MySMIS: POCA/130/2/2)</t>
      </is>
    </nc>
    <odxf>
      <font>
        <b/>
        <sz val="12"/>
        <color auto="1"/>
      </font>
      <alignment horizontal="left"/>
    </odxf>
    <ndxf>
      <font>
        <b val="0"/>
        <sz val="12"/>
        <color auto="1"/>
      </font>
      <alignment horizontal="general"/>
    </ndxf>
  </rcc>
  <rcc rId="2763" sId="1">
    <nc r="S364">
      <f>SUMIFS(S$7:S$347,$F$7:$F$347,$F364)</f>
    </nc>
  </rcc>
  <rcc rId="2764" sId="1">
    <nc r="T364">
      <f>SUMIFS(T$7:T$347,$F$7:$F$347,$F364)</f>
    </nc>
  </rcc>
  <rcc rId="2765" sId="1">
    <nc r="U364">
      <f>SUMIFS(U$7:U$347,$F$7:$F$347,$F364)</f>
    </nc>
  </rcc>
  <rcc rId="2766" sId="1">
    <nc r="V364">
      <f>SUMIFS(V$7:V$347,$F$7:$F$347,$F364)</f>
    </nc>
  </rcc>
  <rcc rId="2767" sId="1">
    <nc r="W364">
      <f>SUMIFS(W$7:W$347,$F$7:$F$347,$F364)</f>
    </nc>
  </rcc>
  <rcc rId="2768" sId="1">
    <nc r="X364">
      <f>SUMIFS(X$7:X$347,$F$7:$F$347,$F364)</f>
    </nc>
  </rcc>
  <rcc rId="2769" sId="1">
    <nc r="Y364">
      <f>SUMIFS(Y$7:Y$347,$F$7:$F$347,$F364)</f>
    </nc>
  </rcc>
  <rcc rId="2770" sId="1">
    <nc r="Z364">
      <f>SUMIFS(Z$7:Z$347,$F$7:$F$347,$F364)</f>
    </nc>
  </rcc>
  <rcc rId="2771" sId="1">
    <nc r="AA364">
      <f>SUMIFS(AA$7:AA$347,$F$7:$F$347,$F364)</f>
    </nc>
  </rcc>
  <rcc rId="2772" sId="1">
    <nc r="AB364">
      <f>SUMIFS(AB$7:AB$347,$F$7:$F$347,$F364)</f>
    </nc>
  </rcc>
  <rcc rId="2773" sId="1">
    <nc r="AC364">
      <f>SUMIFS(AC$7:AC$347,$F$7:$F$347,$F364)</f>
    </nc>
  </rcc>
  <rcc rId="2774" sId="1">
    <nc r="AD364">
      <f>SUMIFS(AD$7:AD$347,$F$7:$F$347,$F364)</f>
    </nc>
  </rcc>
  <rcc rId="2775" sId="1">
    <nc r="AE364">
      <f>SUMIFS(AE$7:AE$347,$F$7:$F$347,$F364)</f>
    </nc>
  </rcc>
  <rcc rId="2776" sId="1">
    <nc r="AF364">
      <f>SUMIFS(AF$7:AF$347,$F$7:$F$347,$F364)</f>
    </nc>
  </rcc>
  <rcc rId="2777" sId="1">
    <nc r="AG364">
      <f>SUMIFS(AG$7:AG$347,$F$7:$F$347,$F364)</f>
    </nc>
  </rcc>
  <rcc rId="2778" sId="1">
    <nc r="AJ364">
      <f>SUMIFS(AJ$7:AJ$347,$F$7:$F$347,$F364)</f>
    </nc>
  </rcc>
  <rcc rId="2779" sId="1">
    <nc r="AK364">
      <f>SUMIFS(AK$7:AK$347,$F$7:$F$347,$F364)</f>
    </nc>
  </rcc>
  <rcv guid="{7C1B4D6D-D666-48DD-AB17-E00791B6F0B6}" action="delete"/>
  <rdn rId="0" localSheetId="1" customView="1" name="Z_7C1B4D6D_D666_48DD_AB17_E00791B6F0B6_.wvu.PrintArea" hidden="1" oldHidden="1">
    <formula>Sheet1!$A$1:$AL$368</formula>
    <oldFormula>Sheet1!$A$1:$AL$368</oldFormula>
  </rdn>
  <rdn rId="0" localSheetId="1" customView="1" name="Z_7C1B4D6D_D666_48DD_AB17_E00791B6F0B6_.wvu.Cols" hidden="1" oldHidden="1">
    <formula>Sheet1!$G:$R</formula>
  </rdn>
  <rdn rId="0" localSheetId="1" customView="1" name="Z_7C1B4D6D_D666_48DD_AB17_E00791B6F0B6_.wvu.FilterData" hidden="1" oldHidden="1">
    <formula>Sheet1!$A$6:$DG$345</formula>
    <oldFormula>Sheet1!$A$6:$DG$345</oldFormula>
  </rdn>
  <rcv guid="{7C1B4D6D-D666-48DD-AB17-E00791B6F0B6}" action="add"/>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C1B4D6D_D666_48DD_AB17_E00791B6F0B6_.wvu.Cols" hidden="1" oldHidden="1">
    <oldFormula>Sheet1!$G:$R</oldFormula>
  </rdn>
  <rcv guid="{7C1B4D6D-D666-48DD-AB17-E00791B6F0B6}" action="delete"/>
  <rdn rId="0" localSheetId="1" customView="1" name="Z_7C1B4D6D_D666_48DD_AB17_E00791B6F0B6_.wvu.PrintArea" hidden="1" oldHidden="1">
    <formula>Sheet1!$A$1:$AL$368</formula>
    <oldFormula>Sheet1!$A$1:$AL$368</oldFormula>
  </rdn>
  <rdn rId="0" localSheetId="1" customView="1" name="Z_7C1B4D6D_D666_48DD_AB17_E00791B6F0B6_.wvu.FilterData" hidden="1" oldHidden="1">
    <formula>Sheet1!$A$6:$DG$345</formula>
    <oldFormula>Sheet1!$A$6:$DG$345</oldFormula>
  </rdn>
  <rcv guid="{7C1B4D6D-D666-48DD-AB17-E00791B6F0B6}"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6" sId="1">
    <oc r="S355">
      <f>SUM(S348:S354)</f>
    </oc>
    <nc r="S355">
      <f>SUM(S348:S354)</f>
    </nc>
  </rcc>
  <rcc rId="2787" sId="1">
    <oc r="S235" t="inlineStr">
      <is>
        <t xml:space="preserve"> </t>
      </is>
    </oc>
    <nc r="S235">
      <f>T235+U235</f>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Sheet1!$A$1:$AL$368</formula>
    <oldFormula>Sheet1!$A$1:$AL$368</oldFormula>
  </rdn>
  <rdn rId="0" localSheetId="1" customView="1" name="Z_7C1B4D6D_D666_48DD_AB17_E00791B6F0B6_.wvu.FilterData" hidden="1" oldHidden="1">
    <formula>Sheet1!$A$7:$DG$222</formula>
    <oldFormula>Sheet1!$A$6:$DG$345</oldFormula>
  </rdn>
  <rcv guid="{7C1B4D6D-D666-48DD-AB17-E00791B6F0B6}" action="add"/>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2" sId="1">
    <nc r="A334">
      <v>107</v>
    </nc>
  </rcc>
  <rcc rId="2803" sId="1">
    <nc r="A335">
      <v>108</v>
    </nc>
  </rcc>
  <rcc rId="2804" sId="1">
    <nc r="A336">
      <v>109</v>
    </nc>
  </rcc>
  <rcc rId="2805" sId="1">
    <nc r="A337">
      <v>110</v>
    </nc>
  </rcc>
  <rcv guid="{7C1B4D6D-D666-48DD-AB17-E00791B6F0B6}" action="delete"/>
  <rdn rId="0" localSheetId="1" customView="1" name="Z_7C1B4D6D_D666_48DD_AB17_E00791B6F0B6_.wvu.PrintArea" hidden="1" oldHidden="1">
    <formula>Sheet1!$A$1:$AL$368</formula>
    <oldFormula>Sheet1!$A$1:$AL$368</oldFormula>
  </rdn>
  <rdn rId="0" localSheetId="1" customView="1" name="Z_7C1B4D6D_D666_48DD_AB17_E00791B6F0B6_.wvu.FilterData" hidden="1" oldHidden="1">
    <formula>Sheet1!$A$7:$DG$222</formula>
    <oldFormula>Sheet1!$A$7:$DG$222</oldFormula>
  </rdn>
  <rcv guid="{7C1B4D6D-D666-48DD-AB17-E00791B6F0B6}" action="add"/>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8" sId="1">
    <nc r="B334">
      <v>111610</v>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9" sId="1">
    <nc r="C334">
      <v>374</v>
    </nc>
  </rcc>
  <rcc rId="2810" sId="1">
    <nc r="E334" t="inlineStr">
      <is>
        <t>AP1/22i /2.2</t>
      </is>
    </nc>
  </rcc>
  <rcc rId="2811" sId="1">
    <nc r="D334" t="inlineStr">
      <is>
        <t>MP</t>
      </is>
    </nc>
  </rcc>
  <rcc rId="2812" sId="1">
    <nc r="F334" t="inlineStr">
      <is>
        <t>CP3/2017</t>
      </is>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3" sId="1">
    <oc r="F334" t="inlineStr">
      <is>
        <t>CP3/2017</t>
      </is>
    </oc>
    <nc r="F334" t="inlineStr">
      <is>
        <t>CP3/2017 (MySMIS: POCA/113/2/3)</t>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4" sId="1" numFmtId="4">
    <nc r="U334">
      <v>660753.19000000018</v>
    </nc>
  </rcc>
  <rcc rId="2815" sId="1" numFmtId="4">
    <nc r="T334">
      <v>2752455.24</v>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6" sId="1" xfDxf="1" dxf="1">
    <nc r="H334" t="inlineStr">
      <is>
        <t>Asociația "Institutul pentru Politici Publice"</t>
      </is>
    </nc>
    <ndxf>
      <font>
        <sz val="12"/>
        <color auto="1"/>
        <charset val="1"/>
      </font>
      <alignment horizontal="left" vertical="center" wrapText="1"/>
      <border outline="0">
        <left style="thin">
          <color indexed="64"/>
        </left>
        <right style="thin">
          <color indexed="64"/>
        </right>
        <top style="thin">
          <color indexed="64"/>
        </top>
        <bottom style="thin">
          <color indexed="64"/>
        </bottom>
      </border>
    </ndxf>
  </rcc>
  <rcc rId="2817" sId="1">
    <nc r="G334" t="inlineStr">
      <is>
        <t>INFO-MEDIERE - relație eficientă administrație -cetățean folosind alternativa amiabilă și accesibilă a medierii în soluționarea litigiilor</t>
      </is>
    </nc>
  </rcc>
  <rcc rId="2818" sId="1">
    <nc r="I334" t="inlineStr">
      <is>
        <t xml:space="preserve"> 1. ASOCIATIA MUNICIPIILOR DIN ROMANIA - (A.M.R.),
2.  ASOCIATIA PROFESIONALA A MEDIATORILOR DIN ROMANIA, 
3. Asociatia PRO MEDIEREA</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0" ua="1" sId="1">
    <nc r="AC312"/>
  </rcc>
  <rcft rId="1519" ua="1" sheetId="1"/>
  <rcc rId="1531" ua="1" sId="1">
    <nc r="AD312"/>
  </rcc>
  <rcft rId="1520" ua="1" sheetId="1"/>
  <rfmt sheetId="1" sqref="A312:XFD312">
    <dxf>
      <fill>
        <patternFill>
          <bgColor theme="5" tint="0.79998168889431442"/>
        </patternFill>
      </fill>
    </dxf>
  </rfmt>
  <rcc rId="1532" sId="1">
    <nc r="B312">
      <v>119511</v>
    </nc>
  </rcc>
  <rcft rId="1504" sheetId="1"/>
  <rcc rId="1533" sId="1">
    <nc r="C312">
      <v>464</v>
    </nc>
  </rcc>
  <rcft rId="1503" sheetId="1"/>
  <rcc rId="1534" sId="1">
    <nc r="D312" t="inlineStr">
      <is>
        <t>RG</t>
      </is>
    </nc>
  </rcc>
  <rcft rId="1501" sheetId="1"/>
  <rcc rId="1535" sId="1" odxf="1" dxf="1">
    <nc r="E312" t="inlineStr">
      <is>
        <t>AP1/11i /1.1</t>
      </is>
    </nc>
    <odxf>
      <fill>
        <patternFill patternType="solid">
          <bgColor theme="5" tint="0.79998168889431442"/>
        </patternFill>
      </fill>
    </odxf>
    <ndxf>
      <fill>
        <patternFill patternType="none">
          <bgColor indexed="65"/>
        </patternFill>
      </fill>
    </ndxf>
  </rcc>
  <rcft rId="1499" sheetId="1"/>
  <rcc rId="1536" sId="1" odxf="1" dxf="1">
    <nc r="F312" t="inlineStr">
      <is>
        <t>CP 2/2017 (MySMIS: POCA/111/1/1)</t>
      </is>
    </nc>
    <odxf>
      <font>
        <sz val="12"/>
        <family val="2"/>
        <charset val="238"/>
      </font>
      <fill>
        <patternFill>
          <bgColor theme="5" tint="0.79998168889431442"/>
        </patternFill>
      </fill>
    </odxf>
    <ndxf>
      <font>
        <sz val="12"/>
        <family val="2"/>
      </font>
      <fill>
        <patternFill>
          <bgColor rgb="FFFFFF00"/>
        </patternFill>
      </fill>
    </ndxf>
  </rcc>
  <rcft rId="1497" sheetId="1"/>
  <rcc rId="1537" sId="1">
    <nc r="G312" t="inlineStr">
      <is>
        <t>"RePas - Responsabilitate ;I parteneriat pentru sănătate"</t>
      </is>
    </nc>
  </rcc>
  <rcft rId="1508" sheetId="1"/>
  <rcc rId="1538" sId="1">
    <nc r="H312" t="inlineStr">
      <is>
        <t>Asociația Română pentr Promovarea Sănătății</t>
      </is>
    </nc>
  </rcc>
  <rcft rId="1505" sheetId="1"/>
  <rcc rId="1539" sId="1">
    <nc r="I312" t="inlineStr">
      <is>
        <t>na</t>
      </is>
    </nc>
  </rcc>
  <rcft rId="1507" sheetId="1"/>
  <rcc rId="1540" sId="1">
    <oc r="J8" t="inlineStr">
      <is>
        <t>Obiectivul general: Implementarea / consolidarea si susþinerea unui management performant la nivelul Primariei Municipiului Sebes si al instituþiilor subordonate, realizate prin aplicarea CAF ca instrument de îmbunataþire a performanþelor Sistemului de Management al Calitaþii al Primariei Sebes, pentru crearea unei administraþii publice moderne, capabila sa faciliteze dezvoltarea socio-economica prin intermediul
unor servicii publice competitive.                                                                                                                                                                                                                                    OS 1 – Implementarea de sisteme unitare de management al calitaþii aplicabile administraþiei publice, prin utilizarea instrumentului
CAF, inclusiv formarea/ instruirea specifica a personalului Primariei Municipiului Sebes pentru implementarea instrumentului CAF
2. OS 2 – Consolidarea SMC prin acþiuni de îmbunataþire rezultate în urma evaluarii pe baza criteriilor modelului CAF
3. OS 3 – Dezvoltarea abilitaþilor personalului din cadrul Primariei Municipiului Sdebes si al instituþiilor subordonate Primariei Sebes
prin:
• asigurarea formarii profesionale a 10 persoane din cadrul primariei Municpiului Sebes pentru efectuarea autoevaluarii
SMC utilizând modelul CAF;
• asigurarea formarii profesionale a 46 persoane din grupul þinta, pentru implementarea Sistemului de Mangement al
Calitaþii, integrarea SMC cu SCIM si monitorizarea acestuia cu ajutorul instrumentului CAF.
• dezvoltarea unui Ghid de buna practica privind integrarea SMC cu SCIM în cadrul UAT si evaluarea performanþelor SMC
pe baza Modelului CAF
4. OS 4 – Asigurarea unui instrument suport pentru SMC prin proiectarea si implementarea unui sistem informatic.
5. OS 5 – Promovarea standardelor si instrumentelor managementului calitaþii prin oOrganizarea si derularea unei conferinþe de
informare/ constientizare privind principiile si instrumentele managementului calitaþii</t>
      </is>
    </oc>
    <nc r="J8" t="inlineStr">
      <is>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is>
    </nc>
  </rcc>
  <rcc rId="1541" sId="1">
    <oc r="J85" t="inlineStr">
      <is>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funcþionare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is>
    </oc>
    <nc r="J85" t="inlineStr">
      <is>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is>
    </nc>
  </rcc>
  <rcc rId="1542" sId="1">
    <oc r="J116" t="inlineStr">
      <is>
        <t>Obiectivul general al proiectului
Optimizarea proceselor orientate catre cetaþenii municipiului Târgu Jiu prin introducerea de sisteme si standarde comune în administrația
publica locala.
Obiectivele specifice ale proiectului
 Îmbunataþirea calitaþii si eficienþei serviciilor pentru cetaþeni prin :
a. introducerea în instituþiile administraþiei publice locale a municipiului Târgu Jiu a sistemelor de management al performanþei si
calitaþii (ISO 9001: 2015 si CAF), corelate cu Planul de acþiune în etape implementat în administraþia publica locala;
b. dobândirea de cunostinþe si abilitaþi de catre personalul din instituþiile administraþiei publice locale a municipiului Târgu Jiu.</t>
      </is>
    </oc>
    <nc r="J116" t="inlineStr">
      <is>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is>
    </nc>
  </rcc>
  <rcc rId="1543" sId="1">
    <oc r="G121" t="inlineStr">
      <is>
        <t>Planificare strategica si managementul performanþei la nivelul Primariei Municipiului
Gheorgheni prin instrumentul Balanced Scorecard</t>
      </is>
    </oc>
    <nc r="G121" t="inlineStr">
      <is>
        <t>Planificare strategica si managementul performantei la nivelul Primariei Municipiului
Gheorgheni prin instrumentul Balanced Scorecard</t>
      </is>
    </nc>
  </rcc>
  <rcc rId="1544" sId="1">
    <oc r="J121" t="inlineStr">
      <is>
        <t>Obiectivul general: Optimizarea proceselor de managementul performanþei la nivel strategic prin introducerea instrumentului de Balanced Scorecard în cadrul Primariei Municipiului Gheorgheni.                                                                                                                                                                                                                          OS1. Elaborarea unui studiu privind situaþia actuala a managementului performanþei la nivel strategic în cadrul Primariei Municipiului Gheorgheni.
OS2. Introducerea unui instrument de management strategic de tip Balanced Scorecard la nivelul instituþiei.
OS3. Dezvoltarea cunostinþelor si abilitaþilor pentru 32 de persoane în cadrul Primariei Municipiului Gheorgheni în domeniul
managementului performanþei.</t>
      </is>
    </oc>
    <nc r="J121" t="inlineStr">
      <is>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is>
    </nc>
  </rcc>
  <rcc rId="1545" sId="1">
    <oc r="J132" t="inlineStr">
      <is>
        <t>Consolidarea capacitaþii administrative a Unitaþii administrativ teritoriale (UAT) Municipiul Urziceni, judeþul Ialomiþa, din regiunea mai puþin dezvoltata Sud-Est, pentru susþinerea unui management performant si calitativ prin implementarea si utilizarea a doua sisteme unitare de managenent al calitaþii CAF si ISO, aplicabile  administraþiei locale, în concordanþa cu ”Planul de acþiuni pentru implementarea etapizata a managementului calitaþii în autoritaþi si instituþii publice 2016-2020”.
OS 1. Implementarea si utilizarea instrumentului de auto-evaluare de tip CAF (Cadrul comun de autoevaluare a modului de funcþionare a instituþiilor publice) la nivelul UAT Municipiul Urziceni pentru sprijinirea schimbarii pentru performanþa, îmbunataþirea modului de realizare a activitaþilor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calitaþii ISO 9001 în UAT Municipiul Urziceni pentru o administraþie publica locala consolidata si eficienta si îmbunataþirea serviciilor publice furnizate. Din dorinþa de a-si îmbunataþi procesul de management al calitatii la nivelul întregii organizaþii, instituþia va îndeplini acest obiectiv prin implementarea, actualizarea procedurilor pentru fiecare direcþie/compartiment si trecerea la noul standard de management al calitaþii ISO 9001, care a fost implementat in anul 2010 printr-un proiect PODCA derulat de Instituþia Prefectului, judetul Ialomiþa.
3. OS 3. Dezvoltarea/cresterea abilitaþilor si certificarea unui numar de 120 de persoane din toate nivelurile ierarhice din cadrul unitaþii adminsitrativ teritoriale, UAT Municipiul Urziceni autoritaþii locale pe teme specifice în scopul implementarii unui management al calitaþii si performanþei si utilizarea managementului calitaþii.
Formarea/instruirea specifica pentru implementarea sistemului/instrumentului de management al calitaþii se va realiza ca parte a procesului de implementare al celor doua sisteme.</t>
      </is>
    </oc>
    <nc r="J132" t="inlineStr">
      <is>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is>
    </nc>
  </rcc>
  <rcc rId="1546" sId="1">
    <oc r="G273" t="inlineStr">
      <is>
        <t>Cresterea capacitaþii CNIPMMR de a formula si sustine politici publice alternative cu privire la activitatea sectorului IMM</t>
      </is>
    </oc>
    <nc r="G273" t="inlineStr">
      <is>
        <t>Cresterea capacitatii CNIPMMR de a formula si sustine politici publice alternative cu privire la activitatea sectorului IMM</t>
      </is>
    </nc>
  </rcc>
  <rcc rId="1547" sId="1">
    <oc r="J273" t="inlineStr">
      <is>
        <t>Obiectivul general al proiectului vizeaza dezvoltarea capacitaþii operaþionale si administrative a Consiliului Naþional al Întreprinderilor
Private Mici si Mijlocii din România (CNIPMMR) de a fundamenta, elabora si susþine politici publice în aria sa de activitate si expertiza,
respectiv reprezentarea unitara si eficace a IMM-urilor si a miscarii patronale din România la nivel naþional si internaþional si susþinerea
dezvoltarii competitivitaþii si performanþelor din acest sector. Principalul punct de concentrare în cadrul acestui proiect va fi reprezentat de
o mai buna implementare a utilizarii testului IMM în procesele legislative din România. Ulterior, pe baza experienþei dobândite din
implemenarea proiectului, beneficiarul va putea fundamenta, elabora si promova si alte politici publice alternative ce vizeaza sectorul
reprezentat.
Având în vedere numarul mic de iniþiative legislative testate anterior avizarii, din perspectiva impactului asupra sectorului IMM, consideram
necesara si relevanta o actualizare a metodologiei asociate acestei evaluari de impact si cresterea nivelului de informare asupra acesteia,
atât în rândul instituþiilor publice ce pot iniþia acte legislative cu impact asupra sectorului IMM, cât si în rândul mediului de afaceri si a
reprezentanþilor acestuia. Concret, ca urmare a implementarii proiectului, CNIPMMR va formula o propunere îmbunataþita pentru politica
de implementare a testului IMM.
Obiectivele specifice ale proiectului
1. OS1. Susþinerea capacitaþii CNIPMMR de a formula alternative de politici publice prin derularea unor activitaþi de formare
specifice acestui domeniu
În cadrul acestui proiect, se va avea în vedere derularea de acþiuni de formare-instruire pentru un numar de 120 de persoane,
reprezentanþi ai beneficiarului, scopul acestor acþiuni fiind acela de a dezvolta capacitatea acestora de a fundamenta, elabora si
promova propuneri de politici publice, în special în domeniul de activitate al CNIPMMR. La nivelul activitaþii CNIPMMR,
principalele acþiuni în ceea ce priveste fundamentarea, elaborarea si promovarea de politici publice alternative sunt realizate la
nivelul aparatului executiv central si mai puþin la nivelul structurilor afiliate (federaþii regionale, de sector, etc.). În acest context,
proiectul va viza reprezentanþi ai acestor structuri si va contribui în mod direct la dezvoltarea capacitaþii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iniþiativelor legislative asupra activitaþii sectorului IMM. Se va avea în vedere cresterea relevanþei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is>
    </oc>
    <nc r="J273" t="inlineStr">
      <is>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is>
    </nc>
  </rcc>
  <rcc rId="1548" sId="1">
    <oc r="J277" t="inlineStr">
      <is>
        <t>OG - Formularea unei politici publice care urmareste reglementarea statutului inspectorului de munca, stabilind cadrul legal si oferind o
alternativa la proiectul de lege iniþiat de Guvern, dezvoltând astfel un set de masuri unitar, stabil, eficient si imparþial.
Obiectivele specifice ale proiectului
1. 1. Cresterea capacitaþii Federaþiei Naþionale a Sindicatelor Muncii si a Protecþiei Sociale si a partenerilor acesteia prin consultarea
legislaþiei în vigoare si a tuturor actorilor implicaþi în procesul de organizare si funcþionare a Inspecþiei Muncii în formularea de
politici publice privind inspecþia muncii si alte domenii conexe prin intermediul a 16 evenimente si 1 sesiune de instruire.
2. 2. Elaborarea unui set de masuri concrete (politica publica) printr-o abordare integrata, care va duce la cresterea transparenþei
actului de elaborare politici publice, proiecte de lege si legi în urma organizarii de acþiuni de colectare de date relevante (8
evenimente) si diseminare a rezultatelor (8 evenimente si o conferinta finala).
3. 3. Optimizarea proceselor decizionale orientate catre persoanele încadrate în munca si catre inspectorii de munca, devenind
astfel o acþiune colectiva, cu un scop formulat în funcþie de normele si valorile unei comunitaþi, care va rezulta într-un statut al
inspectorului de munca, ca parte a politicii publice.</t>
      </is>
    </oc>
    <nc r="J277" t="inlineStr">
      <is>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is>
    </nc>
  </rcc>
  <rcc rId="1549" sId="1">
    <oc r="J280" t="inlineStr">
      <is>
        <t>Optimizarea procesului de reforma administrativa si cresterea transparenþei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coerenþei, eficienþei,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capacitaþii a 40 de parteneri sociali care activeaza în sectorul public de a se implica în formularea si promovarea de propuneri alternative la politicile publice iniþiate de Guvern pentru dialog social prin dezvoltarea si livrarea catre 240 pers din cele 40 org vizate a doua traininguri si facilitarea accesului acestora la o reþea de consolidare a dialogului social si pentru cresterea coerenþei, eficienței, predictibilitații si transparenței procesului decizional în administrația publica.
OS2. Formularea, promovarea si acceptarea de catre autoritaþile publice centrale relevante din domeniul muncii si dialogului social a unei propuneri alternative de politica publica privind cresterea calitații si eficienței dialogului social de catre un ONG si un partener social, timp de 16 luni.</t>
      </is>
    </oc>
    <nc r="J280" t="inlineStr">
      <is>
        <t>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is>
    </nc>
  </rcc>
  <rcc rId="1550" sId="1">
    <oc r="J283" t="inlineStr">
      <is>
        <t xml:space="preserve">Obiectivul general al proiectului este: Consolidarea capacitatii ONG-urilor si a altor actori relevanti din domeniul sanataþii sexuale si reproductive de a initia si promova politici publice alternative prin punerea acestora la dispozitia autoritatilor publice centrale pentru îmbunataþirea accesului la servicii de sanatate nediscriminatorii.
Obiective specifice:
OS1 - Cresterea capacitaþii a 15 ONG-uri de a formula si promova politici publice alternative în domeniul sanataþii sexuale si reproductive.
OS2 - Dezvoltarea a doua (2) politici publice alternative de catre ONG-urile din domeniul sanataþii sexuale si
reproductive, care sa fie acceptate.
</t>
      </is>
    </oc>
    <nc r="J283" t="inlineStr">
      <is>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is>
    </nc>
  </rcc>
  <rcc rId="1551" sId="1">
    <oc r="J284" t="inlineStr">
      <is>
        <t>Obiectiv general: consolidarea participarii sectorului ONG la formularea si la promovarea politicilor
guvernamentale din domeniul "Educaþiei pentru dezvoltarea durabila" (EDD).
Obiective specifice:
OS1. Dezvoltarea competenþelor a 80 de reprezentanþi a 80 de ONG-uri pentru a formula si promova eficient, prin activitaþi de lobby, propuneri alternative de politici publice în domeniul Educaþiei pentru dezvoltarea durabila
2. OS2. Cooperarea sistematica între min. 70 de ONG-uri în cadrul unei reþele tematice naþionale care le stimuleaza contribuþiile si le coordoneaza participarea la formularea si la promovarea politicilor de Educaþie pentru dezvoltarea durabila
3. OS3. Formularea participativa în cadrul reþelei de ONG-uri a unei propuneri alternative de politica publica privind Educaþia pentru dezvoltarea durabila, în masura sa satisfaca angajamentele naþionale si internaþionale ale Guvernului în acest domeniu
4. OS4. Implicarea a cca. 10 stakeholderi instituþionali relevanþi si a publicului într-o campanie de lobby si promovare pentru asumare propunerii alternative de politica publica formulata de ONG-uri de catre Ministerul Educaþiei si Ministerul Mediului</t>
      </is>
    </oc>
    <nc r="J284" t="inlineStr">
      <is>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is>
    </nc>
  </rcc>
  <rcc rId="1552" sId="1">
    <oc r="J286" t="inlineStr">
      <is>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capacitaþii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naþionala
2. 2. Consolidarea capacitaþii instituþionale a Pactului regional pentru ocupare si incluziune sociala din regiunea NE la nivel strategic si la nivel de membership
3. 3. Cresterea vizibilitaþii si consolidarea rolului Pactelor regionale în domeniul ocuparii si incluziunii sociale la nivelul decidentilor de politici publice relevante</t>
      </is>
    </oc>
    <nc r="J286" t="inlineStr">
      <is>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is>
    </nc>
  </rcc>
  <rcc rId="1553" sId="1">
    <oc r="J287" t="inlineStr">
      <is>
        <t>Obiectivul general:  Cresterea capacitaþii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cetaþeni, în conformitate cu prevederile SCAP.
Obiectiv Specific 1 - Cresterea capacitații partenerilor sociali si a calitaþii proceselui de reprezentare a intereselor salariatilor din administrația publica în vederea implicarii în optimizarea proceselor decizionale si orientarea proceselor decizionale catre cetaþeni prin realizarea a 2 sesiuni de instruire de specializare pentru ocupația de delegat sindical de întreprindere la care vor participa 45 de reprezentanti ai partenerilor sociali din 30 de organizaþii diferite precum si prin elaborarea unui instrument de monitorizare a drepturilor angajatilor
din administratia publica si a calcularii indicelui drepturilor salariatilor.
Obiectiv Specific 2 - Optimizarea procesului decizional prin dezvoltarea, fundamentarea, promovarea si susþinerea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calitaþii locurilor de munca din administrația publica.</t>
      </is>
    </oc>
    <nc r="J287" t="inlineStr">
      <is>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is>
    </nc>
  </rcc>
  <rcc rId="1554" sId="1">
    <oc r="J289" t="inlineStr">
      <is>
        <t>Obiectivul general al proiectului/Scopul proiectului
Obiective proiect
Optimizarea proceselor decizionale ce vizeaza serviciile educaþionale destinate copiilor cu cerinþe educaþionale speciale (CES) prin
cresterea capacitaþii de implicare a organizaþiilor neguvernamentale de a se implica în acþiuni de formulare si promovare de propuneri
alternative la politicile publice iniþiate de Guvern, prin dezvoltarea de reþele si parteneriate între societatea civila si factorii instituþionali
relevanþi/vizaþi în vederea derularii de activitaþi de advocacy, în sprijinul îmbunataþirii accesului la educaþie pentru copiii CES cu deficienþe
de tip auditiv si vizual, al cresterii calitaþii procesului educaþional adaptat nevoilor acestora, si al asigurarii egalitaþii de sanse si
nediscriminarii acestor copii in scoala, în concordanþa cu SCAP.
Obiectivele specifice ale proiectului
1. OS1. Dezvoltarea cunostinþelor si abilitaþilor în domeniul politici publice si advocacy pentru 45 reprezentanþi ai organizaþiilor
neguvernamentale active in domeniul educaþiei si al promovarii drepturilor persoanelor cu dizabilitaþi
2. OS2. Formularea, promovarea si acceptarea unei propuneri de politica publica având ca obiect îmbunataþirea accesului la
educaþie, adaptarea serviciilor educaþionale la nevoile copiilor CES cu dizabilitaþi vizuale si auditive si asigurarea egalitaþii de
sanse privind accesul acestor copii la servicii educaþionale de calitate si a nediscriminarii acestora în scoala, în cadrul unui amplu
proces consultativ, cu implicarea factorilor neguvernamentali si guvernamentali cointeresaþi (120 reprezentanþi ONG si 80
reprezentanþi instituþionali)
3. OS3. Dezvoltarea reþelei naþionale EDU-CES destinata promovarii accesului la educaþie de calitate si fara bariere pentru copii cu
cerinþe educaþionale speciale (CES), creata si utilizata ca instrument de elaborare participativa a propunerii de politica publica
alternativa (100 organizaþii neguvernamentale implicate)</t>
      </is>
    </oc>
    <nc r="J289" t="inlineStr">
      <is>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is>
    </nc>
  </rcc>
  <rcc rId="1555" sId="1">
    <oc r="J291" t="inlineStr">
      <is>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capacitaþii a 16 ONG-urilor de profil si a unui numar de 8 parteneri sociali, de a se implica în formularea si promovarea de propuneri alternative la politicile publice iniþiate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iniþiate de Guvern prin instruire specifica.
 5. Sporirea vizibilitatii si promovarea politicii publice alternative la Ordinul de ministru nr. 650/2014 si completat cu Ordinul nr.3070/2015, care cuprindea Metodologia-cadru privind organizarea si funcþionarea Centrelor de Consiliere si Orientare în Cariera în sistemul de învaþamânt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is>
    </oc>
    <nc r="J291" t="inlineStr">
      <is>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is>
    </nc>
  </rcc>
  <rcc rId="1556" sId="1">
    <oc r="J293" t="inlineStr">
      <is>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naþional, format din 160 de reprezentaþi ai UAT si organizaþii civice din
Romania, pentru formularea si promovarea de propuneri alternative la politicile publice iniþiate de Guvern.
OS2. Formarea membrilor GT , pentru cresterea capacitatii de a identifica probleme in comunitate si a formula politici publice
alternative.
</t>
      </is>
    </oc>
    <nc r="J293" t="inlineStr">
      <is>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national, format din 160 de reprezentati ai UAT si organizatii civice din
Romania, pentru formularea si promovarea de propuneri alternative la politicile publice initiate de Guvern.
OS2. Formarea membrilor GT , pentru cresterea capacitatii de a identifica probleme in comunitate si a formula politici publice
alternative.
</t>
      </is>
    </nc>
  </rcc>
  <rcc rId="1557" sId="1">
    <oc r="J294" t="inlineStr">
      <is>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soluþionarea nevoilor de servicii sociale ale comunitaþii, prin analiza, evaluarea si modificarea normelor de functionare a acestora</t>
      </is>
    </oc>
    <nc r="J294" t="inlineStr">
      <is>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is>
    </nc>
  </rcc>
  <rcc rId="1558" sId="1">
    <oc r="J298" t="inlineStr">
      <is>
        <r>
          <rPr>
            <b/>
            <sz val="12"/>
            <rFont val="Calibri"/>
            <family val="2"/>
          </rPr>
          <t xml:space="preserve">Obiectivul general </t>
        </r>
        <r>
          <rPr>
            <sz val="12"/>
            <rFont val="Calibri"/>
            <family val="2"/>
            <charset val="238"/>
          </rPr>
          <t xml:space="preserve">al proiectului este cresterea capacitaþii administrative a MCSI si CERT-RO pentru susþinerea reformelor instituþionale prin implementarea unui sistem unitar de management al calitaþii (care sa aiba la baza instrumentul CAF si standardul ISO 9001:2015) si performanþei (care sa aiba la baza BSC), precum si a unui sistem care sa cuprinda proceduri si mecanisme pentru coordonare si consultare cu factorii interesaþi privind implementarea, monitorizarea si evaluarea politicilor si strategiilor pentru care MCSI este responsabil, precum si sistematizarea fondului activ al legislaþiei cu incidenþa si impact asupra investiþiilor în dezvoltarea reþelelor de acces la NGN.                                                                </t>
        </r>
        <r>
          <rPr>
            <b/>
            <sz val="12"/>
            <rFont val="Calibri"/>
            <family val="2"/>
          </rPr>
          <t>Obiectivele specifice</t>
        </r>
        <r>
          <rPr>
            <sz val="12"/>
            <rFont val="Calibri"/>
            <family val="2"/>
            <charset val="238"/>
          </rPr>
          <t xml:space="preserve"> ale proiectului
1. Îmbunataþirea managementului proceselor si activitaþilor prin implementarea, monitorizarea si evaluarea instrumentului CAF în cadrul celor doua organizaþii.
2. Crearea cadrului intern si a mecanismelor pentru îmbunataþirea continuua a activitaþii, pentru o mai mare înþelegere a
proceselor instituþiilor, definirea clara a responsabilitaþilor si autoritaþilor, utilizarea mai eficienta a resurselor si reducerea costurilor de neconformitate, prin implementarea si monitorizarea standardului ISO 9001:2015 în cadrul celor doua organizaþii.
3. Eficientizare organizaþionala, operaþionala si individuala prin implementarea si monitorizarea managementului performanþei (BSC) în cadrul celor doua organizaþii.
4. Îmbunataþirea procesului de coordonare si consultare cu factorii interesaþi privind implementarea, monitorizarea si
evaluarea politicilor si strategiilor pentru care MCSI este responsabil prin utilizarea unui sistem care sa cuprinda proceduri si mecanisme aferente acestui proces.
5. Cresterea capacitaþii personalului din cadrul MCSI si CERT-RO, care implementeaza sistemul de management al calitaþii si performanþei, în vederea utilizarii si gestionarii eficiente a instrumentelor de management al calitaþii, precum si aplicarea unui sistem de politici bazate pe dovezi în MCSI, inclusiv evaluarea ex ante a impactului, prin sesiuni de instruire, formare si diseminare a bunelor practici.
6. Sistematizarea fondului activ al legislaþiei cu incidenþa si impact asupra investiþiilor operatorilor privaþi în dezvoltarea
reþelelor de acces la internet broadband de noua generaþie (NGN) prin realizarea unei analize a cadrului normativ si crearea unor mecanisme de coordonare si cooperare.</t>
        </r>
      </is>
    </oc>
    <nc r="J298" t="inlineStr">
      <is>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is>
    </nc>
  </rcc>
  <rcc rId="1559" sId="1">
    <oc r="J299" t="inlineStr">
      <is>
        <t>Obiectivul general al proiectului
Cresterea capacitaþii ONG-urilor de la nivel naþional, în special din domeniul turismului, de a formula si promova propuneri alternative la politicile publice privind turismul, iniþiate de Guvern. Îndeplinirea obiectivului se concentreaza pe cresterea calitaþii si eficienþei activitaþilor/ acþiunilor de implicare a ONG-urilor din domeniul turismului în demersul de a formula si promova propuneri alternative la politicile publice iniþiate de Guvern cu scopul dezvoltarii/ promovarii unui turism sustenabil.
Obiectivele specifice ale proiectului
1. Implicarea ONG-urilor din turism în formularea si promovarea de propuneri alternative la politicile publice iniþiate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societaþii publice privind implicarea comunitaþii în viaþa publica si participarea la procese decizionale</t>
      </is>
    </oc>
    <nc r="J299" t="inlineStr">
      <is>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is>
    </nc>
  </rcc>
  <rcc rId="1560" sId="1">
    <oc r="J300" t="inlineStr">
      <is>
        <t>OBIECTIVUL GENERAL: Consolidarea capacitaþii sectorului neguvernamental în vederea susþinerii dezvoltarii mecanismului naþional de
incluziune sociala prin elaborarea de politici publice predictibile si fundamentate vizând dezvoltarea capacitaþii de planificare,
implementare, monitorizare si evaluare în domeniul serviciilor sociale prin implicarea activa a profesionistilor din structura sectorului
neguvernamental si al autoritatilor publice locale.
1. OS 1 – Întarirea capacitaþii instituþionale a ONG-urilor pentru elaborarea politicilor publice privind cadrul procedural pentru
identificarea si evaluarea nevoilor sociale individuale, familiale sau de grup pentru prevenirea, combaterea si soluþionarea
situaþiilor de dificultate
2. OS 2 – Formularea de politica publica în domeniul serviciilor sociale ca element important al dezvoltarii societaþii;
3. OS 3 – Cresterea competenþelor profesionale ale profesionistilor din structura ONG-urilor cu responsabilitaþi în domeniul
serviciilor sociale în tematici privind managementului de caz al serviciilor sociale si comunicarea si facilitarea colaborarii cu
persoane din structura administratiei publice locale.
4. OS 4 – Stimularea spiritului de iniþiativa si favorizarea de acþiuni de advocacy pentru sensibilizarea actorilor instituþionali de la
nivel local si central cu privire la politica publica propusa.</t>
      </is>
    </oc>
    <nc r="J300" t="inlineStr">
      <is>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is>
    </nc>
  </rcc>
  <rcc rId="1561" sId="1">
    <oc r="J301" t="inlineStr">
      <is>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cetaþenilor.</t>
      </is>
    </oc>
    <nc r="J301" t="inlineStr">
      <is>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is>
    </nc>
  </rcc>
  <rcc rId="1562" sId="1">
    <oc r="J304" t="inlineStr">
      <is>
        <t>Obiectivul general al proiectului: Dezvoltarea capacitaþii organizaþiilor neguvernamentale de a realiza parteneriate sociale viabile si
durabile cu autoritaþile publice locale si de a propune politici publice alternative în beneficiul cetaþenilor.
Obiectivul general al proiectului este în concordanþa cu Obiectivul tematic 11 din Politica de coeziune 2014 – 2020 (OT 11 Consolidarea
capacitaþii instituþionale a autoritaþilor publice si a parþilor interesate si eficienþa administraþiei publice), abordând provocarea 5 Administraþia si guvernarea si provocarea 2 Oamenii si societatea din Acordul de Parteneriat al României, prin acþiuni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administraþie eficienþa si competitiva.</t>
      </is>
    </oc>
    <nc r="J304" t="inlineStr">
      <is>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is>
    </nc>
  </rcc>
  <rcc rId="1563" sId="1">
    <oc r="J305" t="inlineStr">
      <is>
        <t>OG: Cresterea gradului de implicare al ONG-urilor si partenerilor sociali în proceselor decizionale ale autoritaþilor publice cu atribuþii în
reglementarea si organizarea consilierii si orientarii profesionale a elevilor, în beneficiul viitorilor absolvenþi de învaþamânt preuniversitar si
mediului de afaceri.
OG raspunde astfel problemelor identificate de parteneri în secþiunea „Justificare” si „Grup þinta”:
a) lipsa unui sistem naþional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învaþamântul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învaþamântul preuniversitar. Concluziile cercetarii vor fi coroborate cu un studiu comparat
România – þari ale UE asupra politicilor publice de dezvoltare a serviciilor de mai sus. Pe aceste informaþii se va baza elaborarea
propunerii alternative la politicile publice din educaþie iniþiate de Guvern. La elaborarea / formularea, promovarea ei vor participa
cele liderul, partenerul si alte ONG-uri si parteneri sociali care activeaza în domeniul educaþie,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îmbunataþi capacitatea de
formulare si promovare de propuneri alternative la politicile publice iniþiate de Guvern prin formarea a 320 de persoane
(reprezentanþi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capacitaþii a ONGurilor
si partenerilor sociali care activeaza în domeniile educaþie,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autoritaþilor publice cu
atribuþii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implicaþi în activitaþi de formare pentru
îmbunataþirea capacitaþii de formulare si promovare de propuneri alternative la politicile publice iniþiate de Guvern timp de 16 luni.
În toate etapele de elaborare, promovare, acceptare, se vor integra, respecta si promova principiile orizontale POCA si se va face
cunoscuta sursa de finanþare si oportunitaþile oferite de aceasta (FSE prin POCA). Acþiunile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În selecþia GT si achiziþia de bunuri si servicii se vor integra principiile orizontale POCA.</t>
      </is>
    </oc>
    <nc r="J305" t="inlineStr">
      <is>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is>
    </nc>
  </rcc>
  <rcc rId="1564" sId="1">
    <oc r="J306" t="inlineStr">
      <is>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capacitaþii a 40 de ONG-urilor de tineret si a unui 1 partener social care activeaza in domeniul tineretului, de a se
implica în formularea si promovarea de propuneri alternative la politicile publice iniþiate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iniþiate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is>
    </oc>
    <nc r="J306" t="inlineStr">
      <is>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is>
    </nc>
  </rcc>
  <rcc rId="1565" sId="1">
    <oc r="J308" t="inlineStr">
      <is>
        <t>Obiectivul general al proiectului:
Cresterea nivelului de competenþe profesionale ale personalului propriu SPO din regiunile Sud Muntenia, Nord Est si Sud Est în vederea furnizarii unor servicii de calitate.
Obiectivele specifice:
OBS1: Sa îmbunataþim sistemul de formare profesionala a personalului propriu al SPO în ocupaþii corelate cu serviciile furnizate.
OBS2: Sa dezvoltam competenþe profesionale si sociale pentru personalul SPO necesare unei abordari integratoare a nevoilor specifice ale grupurilor vulnerabile.
OBS3. Sa facilitam preluarea de experiente transnationale care sa contribuie la dezvoltarea competentelor personalului SPO.</t>
      </is>
    </oc>
    <nc r="J308" t="inlineStr">
      <is>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is>
    </nc>
  </rcc>
  <rcc rId="1566" sId="1">
    <oc r="J309" t="inlineStr">
      <is>
        <t>Obiectivul general al acestui proiect este reprezentat de optimizarea cadrului administrativ de funcþionare al Ministerului pentru Relatia cu
Parlamentul. Se urmareste eficientizarea coordonarii si comunicarii atât la nivel intra-ministerial cât si în relaþia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is>
    </oc>
    <nc r="J309" t="inlineStr">
      <is>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is>
    </nc>
  </rcc>
  <rcc rId="1567" sId="1">
    <oc r="J310" t="inlineStr">
      <is>
        <t>„Cresterea gradului de pregatire profesionala a personalului
auxiliar din cadrul instanþelor si parchetelor în vederea îmbunataþirii calitaþii serviciilor furnizate la nivelul sistemului judiciar”.
Obiectivele specifice ale proiectului
1. Obiectivul specific al proiectului consta în îmbunataþirea cunostinþelor si abilitaþilor profesionale la nivelul personalului auxiliar de
specialitate din cadrul instanþelor si parchetelor în vederea unificarii jurisprudenþei,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Operaþional
Capacitate Administrativa 2014 – 2020: Asigurarea unei transparenþe si integritaþi sporite la nivelul sistemului judiciar în vederea
îmbunataþirii accesului si a calitaþii serviciilor furnizate la nivelul acestuia.</t>
      </is>
    </oc>
    <nc r="J310" t="inlineStr">
      <is>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is>
    </nc>
  </rcc>
  <rcc rId="1568" sId="1">
    <nc r="J312" t="inlineStr">
      <is>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is>
    </nc>
  </rcc>
  <rcft rId="1509" sheetId="1"/>
  <rcc rId="1569" sId="1" numFmtId="19">
    <nc r="K312">
      <v>43257</v>
    </nc>
  </rcc>
  <rcft rId="1510" sheetId="1"/>
  <rcc rId="1570" sId="1" numFmtId="19">
    <nc r="L312">
      <v>43743</v>
    </nc>
  </rcc>
  <rcft rId="1511" sheetId="1"/>
  <rcc rId="1571" sId="1" odxf="1" dxf="1">
    <nc r="N312" t="inlineStr">
      <is>
        <t>Proiect cu acoperire națională</t>
      </is>
    </nc>
    <odxf>
      <fill>
        <patternFill>
          <bgColor theme="5" tint="0.79998168889431442"/>
        </patternFill>
      </fill>
    </odxf>
    <ndxf>
      <fill>
        <patternFill>
          <bgColor theme="0"/>
        </patternFill>
      </fill>
    </ndxf>
  </rcc>
  <rcft rId="1512" sheetId="1"/>
  <rcc rId="1572" sId="1">
    <nc r="Q312" t="inlineStr">
      <is>
        <t>ONG</t>
      </is>
    </nc>
  </rcc>
  <rcft rId="1515" sheetId="1"/>
  <rcc rId="1573" sId="1">
    <nc r="O312" t="inlineStr">
      <is>
        <t>București</t>
      </is>
    </nc>
  </rcc>
  <rcft rId="1513" sheetId="1"/>
  <rcc rId="1574" sId="1">
    <nc r="P312" t="inlineStr">
      <is>
        <t>Bucuresști</t>
      </is>
    </nc>
  </rcc>
  <rcft rId="1514" sheetId="1"/>
  <rcc rId="1575" sId="1" odxf="1" dxf="1">
    <nc r="R312" t="inlineStr">
      <is>
        <t>119 - Investiții în capacitatea instituțională și în eficiența administrațiilor și a serviciilor publice la nivel național, regional și local, în perspectiva realizării de reforme, a unei mai bune legiferări și a bunei guvernanțe</t>
      </is>
    </nc>
    <odxf>
      <fill>
        <patternFill patternType="solid">
          <bgColor theme="5" tint="0.79998168889431442"/>
        </patternFill>
      </fill>
    </odxf>
    <ndxf>
      <fill>
        <patternFill patternType="none">
          <bgColor indexed="65"/>
        </patternFill>
      </fill>
    </ndxf>
  </rcc>
  <rcft rId="1516" sheetId="1"/>
  <rcc rId="1576" sId="1" numFmtId="4">
    <oc r="V312">
      <f>W312+X312</f>
    </oc>
    <nc r="V312">
      <v>153339.75</v>
    </nc>
  </rcc>
  <rcc rId="1577" sId="1" numFmtId="4">
    <nc r="U312">
      <v>155657.22</v>
    </nc>
  </rcc>
  <rcft rId="1525" sheetId="1"/>
  <rcc rId="1578" sId="1" numFmtId="4">
    <nc r="W312">
      <v>114425.44</v>
    </nc>
  </rcc>
  <rcft rId="1526" sheetId="1"/>
  <rcc rId="1579" sId="1" numFmtId="4">
    <nc r="X312">
      <v>38914.300000000003</v>
    </nc>
  </rcc>
  <rcft rId="1527" sheetId="1"/>
  <rcc rId="1580" sId="1" numFmtId="4">
    <oc r="Y312">
      <f>Z312+AA312</f>
    </oc>
    <nc r="Y312">
      <v>19538.919999999998</v>
    </nc>
  </rcc>
  <rcc rId="1581" sId="1" numFmtId="4">
    <nc r="AA312">
      <v>3970.84</v>
    </nc>
  </rcc>
  <rcft rId="1529" sheetId="1"/>
  <rcc rId="1582" sId="1" numFmtId="4">
    <nc r="Z312">
      <v>15568.08</v>
    </nc>
  </rcc>
  <rcft rId="1528" sheetId="1"/>
  <rm rId="1583" sheetId="1" source="Y312:AA312" destination="AB312:AD312" sourceSheetId="1">
    <undo index="65535" exp="ref" v="1" dr="AB312" r="AE312" sId="1"/>
    <rcc rId="0" sId="1" s="1" dxf="1">
      <nc r="AB312">
        <f>AC312+AD312</f>
      </nc>
      <ndxf>
        <font>
          <sz val="12"/>
          <color auto="1"/>
          <name val="Calibri"/>
          <family val="2"/>
          <charset val="238"/>
          <scheme val="minor"/>
        </font>
        <numFmt numFmtId="165" formatCode="#,##0.00_ ;\-#,##0.00\ "/>
        <fill>
          <patternFill patternType="solid">
            <bgColor theme="5" tint="0.79998168889431442"/>
          </patternFill>
        </fill>
        <alignment horizontal="right" vertical="center" wrapText="1"/>
        <border outline="0">
          <left style="thin">
            <color indexed="64"/>
          </left>
          <right style="thin">
            <color indexed="64"/>
          </right>
          <top style="thin">
            <color indexed="64"/>
          </top>
          <bottom style="thin">
            <color indexed="64"/>
          </bottom>
        </border>
      </ndxf>
    </rcc>
    <rfmt sheetId="1" s="1" sqref="AC312" start="0" length="0">
      <dxf>
        <font>
          <sz val="12"/>
          <color auto="1"/>
          <name val="Calibri"/>
          <family val="2"/>
          <charset val="238"/>
          <scheme val="minor"/>
        </font>
        <numFmt numFmtId="165" formatCode="#,##0.00_ ;\-#,##0.00\ "/>
        <fill>
          <patternFill patternType="solid">
            <bgColor theme="5" tint="0.79998168889431442"/>
          </patternFill>
        </fill>
        <alignment horizontal="right" vertical="center" wrapText="1"/>
        <border outline="0">
          <left style="thin">
            <color indexed="64"/>
          </left>
          <right style="thin">
            <color indexed="64"/>
          </right>
          <top style="thin">
            <color indexed="64"/>
          </top>
          <bottom style="thin">
            <color indexed="64"/>
          </bottom>
        </border>
      </dxf>
    </rfmt>
    <rfmt sheetId="1" s="1" sqref="AD312" start="0" length="0">
      <dxf>
        <font>
          <sz val="12"/>
          <color auto="1"/>
          <name val="Calibri"/>
          <family val="2"/>
          <charset val="238"/>
          <scheme val="minor"/>
        </font>
        <numFmt numFmtId="165" formatCode="#,##0.00_ ;\-#,##0.00\ "/>
        <fill>
          <patternFill patternType="solid">
            <bgColor theme="5" tint="0.79998168889431442"/>
          </patternFill>
        </fill>
        <alignment horizontal="right" vertical="center" wrapText="1"/>
        <border outline="0">
          <left style="thin">
            <color indexed="64"/>
          </left>
          <right style="thin">
            <color indexed="64"/>
          </right>
          <top style="thin">
            <color indexed="64"/>
          </top>
          <bottom style="thin">
            <color indexed="64"/>
          </bottom>
        </border>
      </dxf>
    </rfmt>
  </rm>
  <rcft rId="1520" sheetId="1"/>
  <rcft rId="1519" sheetId="1"/>
  <rm rId="1584" sheetId="1" source="Y312" destination="AA312" sourceSheetId="1">
    <rfmt sheetId="1" sqref="AA312" start="0" length="0">
      <dxf>
        <fill>
          <patternFill patternType="solid">
            <bgColor theme="5" tint="0.79998168889431442"/>
          </patternFill>
        </fill>
      </dxf>
    </rfmt>
  </rm>
  <rfmt sheetId="1" sqref="Y312:AA312">
    <dxf>
      <border>
        <left style="thin">
          <color indexed="64"/>
        </left>
        <right style="thin">
          <color indexed="64"/>
        </right>
        <top style="thin">
          <color indexed="64"/>
        </top>
        <bottom style="thin">
          <color indexed="64"/>
        </bottom>
        <vertical style="thin">
          <color indexed="64"/>
        </vertical>
        <horizontal style="thin">
          <color indexed="64"/>
        </horizontal>
      </border>
    </dxf>
  </rfmt>
  <rcc rId="1585" sId="1" odxf="1" dxf="1">
    <oc r="AE312">
      <f>S312+V312+AB312+#REF!</f>
    </oc>
    <nc r="AE312">
      <f>S312+V312+Y312+AB312</f>
    </nc>
    <odxf>
      <fill>
        <patternFill>
          <bgColor theme="5" tint="0.79998168889431442"/>
        </patternFill>
      </fill>
    </odxf>
    <ndxf>
      <fill>
        <patternFill>
          <bgColor theme="0"/>
        </patternFill>
      </fill>
    </ndxf>
  </rcc>
  <rcc rId="1586" sId="1" numFmtId="4">
    <oc r="S312">
      <f>T312+U312</f>
    </oc>
    <nc r="S312">
      <v>804068.06</v>
    </nc>
  </rcc>
  <rcc rId="1587" sId="1" numFmtId="4">
    <nc r="T312">
      <v>648410.84</v>
    </nc>
  </rcc>
  <rcft rId="1524" sheetId="1"/>
  <rcc rId="1588" sId="1" odxf="1" dxf="1">
    <nc r="AH312" t="inlineStr">
      <is>
        <t>implementare</t>
      </is>
    </nc>
    <odxf>
      <fill>
        <patternFill patternType="solid">
          <bgColor theme="5" tint="0.79998168889431442"/>
        </patternFill>
      </fill>
    </odxf>
    <ndxf>
      <fill>
        <patternFill patternType="none">
          <bgColor indexed="65"/>
        </patternFill>
      </fill>
    </ndxf>
  </rcc>
  <rcv guid="{901F9774-8BE7-424D-87C2-1026F3FA2E93}" action="delete"/>
  <rcv guid="{901F9774-8BE7-424D-87C2-1026F3FA2E93}" action="add"/>
  <rdn rId="0" localSheetId="1" customView="1" name="Z_901F9774_8BE7_424D_87C2_1026F3FA2E93_.wvu.PrintArea" hidden="1" oldHidden="1">
    <formula>Sheet1!$A$1:$AL$339</formula>
    <oldFormula>Sheet1!$A$1:$AL$339</oldFormula>
  </rdn>
  <rdn rId="0" localSheetId="1" customView="1" name="Z_901F9774_8BE7_424D_87C2_1026F3FA2E93_.wvu.FilterData" hidden="1" oldHidden="1">
    <formula>Sheet1!$D$1:$D$346</formula>
    <oldFormula>Sheet1!$C$1:$C$344</oldFormula>
  </rdn>
  <rcv guid="{901F9774-8BE7-424D-87C2-1026F3FA2E93}"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9" sId="1" numFmtId="19">
    <nc r="K334">
      <v>43272</v>
    </nc>
  </rcc>
  <rcc rId="2820" sId="1" numFmtId="19">
    <nc r="L334">
      <v>43637</v>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1" sId="1" numFmtId="4">
    <nc r="W334">
      <v>485727.35000000009</v>
    </nc>
  </rcc>
  <rcc rId="2822" sId="1" numFmtId="4">
    <nc r="X334">
      <v>165188.28000000003</v>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3" sId="1" numFmtId="4">
    <nc r="Z334">
      <v>0</v>
    </nc>
  </rcc>
  <rcc rId="2824" sId="1" numFmtId="4">
    <nc r="AA334">
      <v>0</v>
    </nc>
  </rcc>
  <rcc rId="2825" sId="1" numFmtId="4">
    <nc r="AC335">
      <v>66085.326136337957</v>
    </nc>
  </rcc>
  <rcc rId="2826" sId="1" numFmtId="4">
    <nc r="AD335">
      <v>16855.97386366206</v>
    </nc>
  </rcc>
  <rcc rId="2827" sId="1" numFmtId="4">
    <nc r="AF334">
      <v>0</v>
    </nc>
  </rcc>
  <rcc rId="2828" sId="1">
    <nc r="AH334" t="inlineStr">
      <is>
        <t>implementare</t>
      </is>
    </nc>
  </rcc>
  <rcc rId="2829" sId="1">
    <nc r="AI334" t="inlineStr">
      <is>
        <t>n.a</t>
      </is>
    </nc>
  </rcc>
  <rcc rId="2830" sId="1">
    <nc r="AH335" t="inlineStr">
      <is>
        <t>implementare</t>
      </is>
    </nc>
  </rcc>
  <rcc rId="2831" sId="1">
    <nc r="AI335" t="inlineStr">
      <is>
        <t>n.a</t>
      </is>
    </nc>
  </rcc>
  <rcc rId="2832" sId="1" numFmtId="4">
    <nc r="AF335">
      <v>0</v>
    </nc>
  </rcc>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33" sId="1">
    <nc r="N334" t="inlineStr">
      <is>
        <t>Proiect cu acoperire națională</t>
      </is>
    </nc>
  </rcc>
  <rcc rId="2834" sId="1" odxf="1" dxf="1">
    <nc r="O334" t="inlineStr">
      <is>
        <t>Bucuresti</t>
      </is>
    </nc>
    <odxf>
      <font>
        <sz val="12"/>
        <color auto="1"/>
      </font>
      <alignment wrapText="1"/>
    </odxf>
    <ndxf>
      <font>
        <sz val="11"/>
        <color theme="1"/>
        <name val="Calibri"/>
        <family val="2"/>
        <charset val="238"/>
        <scheme val="minor"/>
      </font>
      <alignment wrapText="0"/>
    </ndxf>
  </rcc>
  <rcc rId="2835" sId="1" odxf="1" dxf="1">
    <nc r="P334" t="inlineStr">
      <is>
        <t>Bucuresti</t>
      </is>
    </nc>
    <odxf>
      <font>
        <sz val="12"/>
        <color auto="1"/>
      </font>
      <alignment wrapText="1"/>
    </odxf>
    <ndxf>
      <font>
        <sz val="11"/>
        <color theme="1"/>
        <name val="Calibri"/>
        <family val="2"/>
        <charset val="238"/>
        <scheme val="minor"/>
      </font>
      <alignment wrapText="0"/>
    </ndxf>
  </rcc>
  <rcc rId="2836" sId="1">
    <nc r="Q334" t="inlineStr">
      <is>
        <t>APC</t>
      </is>
    </nc>
  </rcc>
  <rcc rId="2837" sId="1">
    <nc r="R334" t="inlineStr">
      <is>
        <t>Proiect cu acoperire națională</t>
      </is>
    </nc>
  </rcc>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38" sId="1">
    <nc r="D335" t="inlineStr">
      <is>
        <t>RG</t>
      </is>
    </nc>
  </rcc>
  <rcc rId="2839" sId="1">
    <nc r="C335">
      <v>207</v>
    </nc>
  </rcc>
  <rcc rId="2840" sId="1">
    <nc r="E335" t="inlineStr">
      <is>
        <t>AP1/11i /1.1</t>
      </is>
    </nc>
  </rcc>
  <rcc rId="2841" sId="1">
    <nc r="F335" t="inlineStr">
      <is>
        <t>CP 2/2017 (MySMIS: POCA/111/1/1)</t>
      </is>
    </nc>
  </rcc>
  <rcv guid="{53ED3D47-B2C0-43A1-9A1E-F030D529F74C}" action="delete"/>
  <rdn rId="0" localSheetId="1" customView="1" name="Z_53ED3D47_B2C0_43A1_9A1E_F030D529F74C_.wvu.PrintArea" hidden="1" oldHidden="1">
    <formula>Sheet1!$A$1:$AL$368</formula>
    <oldFormula>Sheet1!$A$1:$AL$368</oldFormula>
  </rdn>
  <rdn rId="0" localSheetId="1" customView="1" name="Z_53ED3D47_B2C0_43A1_9A1E_F030D529F74C_.wvu.FilterData" hidden="1" oldHidden="1">
    <formula>Sheet1!$A$6:$AL$368</formula>
    <oldFormula>Sheet1!$A$6:$AL$368</oldFormula>
  </rdn>
  <rcv guid="{53ED3D47-B2C0-43A1-9A1E-F030D529F74C}" action="add"/>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4" sId="1">
    <nc r="B335">
      <v>110423</v>
    </nc>
  </rcc>
  <rcv guid="{901F9774-8BE7-424D-87C2-1026F3FA2E93}" action="delete"/>
  <rdn rId="0" localSheetId="1" customView="1" name="Z_901F9774_8BE7_424D_87C2_1026F3FA2E93_.wvu.PrintArea" hidden="1" oldHidden="1">
    <formula>Sheet1!$A$1:$AL$368</formula>
    <oldFormula>Sheet1!$A$1:$AL$368</oldFormula>
  </rdn>
  <rdn rId="0" localSheetId="1" customView="1" name="Z_901F9774_8BE7_424D_87C2_1026F3FA2E93_.wvu.FilterData" hidden="1" oldHidden="1">
    <formula>Sheet1!$C$1:$C$375</formula>
    <oldFormula>Sheet1!$D$1:$D$375</oldFormula>
  </rdn>
  <rcv guid="{901F9774-8BE7-424D-87C2-1026F3FA2E93}" action="add"/>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7" sId="1">
    <nc r="J334" t="inlineStr">
      <is>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is>
    </nc>
  </rcc>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8" sId="1" numFmtId="4">
    <nc r="AC334">
      <v>66085.326136337957</v>
    </nc>
  </rcc>
  <rcc rId="2849" sId="1" numFmtId="4">
    <nc r="AD334">
      <v>16855.97386366206</v>
    </nc>
  </rcc>
  <rcc rId="2850" sId="1" numFmtId="4">
    <oc r="AC335">
      <v>66085.326136337957</v>
    </oc>
    <nc r="AC335"/>
  </rcc>
  <rcc rId="2851" sId="1" numFmtId="4">
    <oc r="AD335">
      <v>16855.97386366206</v>
    </oc>
    <nc r="AD335"/>
  </rcc>
  <rcv guid="{7C1B4D6D-D666-48DD-AB17-E00791B6F0B6}" action="delete"/>
  <rdn rId="0" localSheetId="1" customView="1" name="Z_7C1B4D6D_D666_48DD_AB17_E00791B6F0B6_.wvu.PrintArea" hidden="1" oldHidden="1">
    <formula>Sheet1!$A$1:$AL$368</formula>
    <oldFormula>Sheet1!$A$1:$AL$368</oldFormula>
  </rdn>
  <rdn rId="0" localSheetId="1" customView="1" name="Z_7C1B4D6D_D666_48DD_AB17_E00791B6F0B6_.wvu.FilterData" hidden="1" oldHidden="1">
    <formula>Sheet1!$A$7:$DG$222</formula>
    <oldFormula>Sheet1!$A$7:$DG$222</oldFormula>
  </rdn>
  <rcv guid="{7C1B4D6D-D666-48DD-AB17-E00791B6F0B6}" action="add"/>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64" start="0" length="2147483647">
    <dxf>
      <font>
        <b/>
      </font>
    </dxf>
  </rfmt>
  <rrc rId="2854" sId="1" ref="A365:XFD365" action="insertRow">
    <undo index="65535" exp="area" ref3D="1" dr="$H$1:$N$1048576" dn="Z_65B035E3_87FA_46C5_996E_864F2C8D0EBC_.wvu.Cols" sId="1"/>
    <undo index="65535" exp="area" ref3D="1" dr="$G$1:$R$1048576" dn="Z_36624B2D_80F9_4F79_AC4A_B3547C36F23F_.wvu.Cols" sId="1"/>
  </rrc>
  <rcc rId="2855" sId="1">
    <nc r="D365">
      <f>COUNTIFS(F$7:F$347,$F365)</f>
    </nc>
  </rcc>
  <rcc rId="2856" sId="1">
    <nc r="E365" t="inlineStr">
      <is>
        <t>TOTAL</t>
      </is>
    </nc>
  </rcc>
  <rcc rId="2857" sId="1" odxf="1" dxf="1">
    <nc r="F365" t="inlineStr">
      <is>
        <t>CP3/2017 (MySMIS: POCA/113/2/3)</t>
      </is>
    </nc>
    <odxf>
      <font>
        <b/>
        <sz val="12"/>
      </font>
    </odxf>
    <ndxf>
      <font>
        <b val="0"/>
        <sz val="12"/>
      </font>
    </ndxf>
  </rcc>
  <rfmt sheetId="1" sqref="F365" start="0" length="2147483647">
    <dxf>
      <font>
        <b/>
      </font>
    </dxf>
  </rfmt>
  <rcc rId="2858" sId="1">
    <nc r="S365">
      <f>SUMIFS(S$7:S$347,$F$7:$F$347,$F365)</f>
    </nc>
  </rcc>
  <rcc rId="2859" sId="1">
    <nc r="T365">
      <f>SUMIFS(T$7:T$347,$F$7:$F$347,$F365)</f>
    </nc>
  </rcc>
  <rcc rId="2860" sId="1">
    <nc r="U365">
      <f>SUMIFS(U$7:U$347,$F$7:$F$347,$F365)</f>
    </nc>
  </rcc>
  <rcc rId="2861" sId="1">
    <nc r="V365">
      <f>SUMIFS(V$7:V$347,$F$7:$F$347,$F365)</f>
    </nc>
  </rcc>
  <rcc rId="2862" sId="1">
    <nc r="W365">
      <f>SUMIFS(W$7:W$347,$F$7:$F$347,$F365)</f>
    </nc>
  </rcc>
  <rcc rId="2863" sId="1">
    <nc r="X365">
      <f>SUMIFS(X$7:X$347,$F$7:$F$347,$F365)</f>
    </nc>
  </rcc>
  <rcc rId="2864" sId="1">
    <nc r="Y365">
      <f>SUMIFS(Y$7:Y$347,$F$7:$F$347,$F365)</f>
    </nc>
  </rcc>
  <rcc rId="2865" sId="1">
    <nc r="Z365">
      <f>SUMIFS(Z$7:Z$347,$F$7:$F$347,$F365)</f>
    </nc>
  </rcc>
  <rcc rId="2866" sId="1">
    <nc r="AA365">
      <f>SUMIFS(AA$7:AA$347,$F$7:$F$347,$F365)</f>
    </nc>
  </rcc>
  <rcc rId="2867" sId="1">
    <nc r="AB365">
      <f>SUMIFS(AB$7:AB$347,$F$7:$F$347,$F365)</f>
    </nc>
  </rcc>
  <rcc rId="2868" sId="1">
    <nc r="AC365">
      <f>SUMIFS(AC$7:AC$347,$F$7:$F$347,$F365)</f>
    </nc>
  </rcc>
  <rcc rId="2869" sId="1">
    <nc r="AD365">
      <f>SUMIFS(AD$7:AD$347,$F$7:$F$347,$F365)</f>
    </nc>
  </rcc>
  <rcc rId="2870" sId="1">
    <nc r="AE365">
      <f>SUMIFS(AE$7:AE$347,$F$7:$F$347,$F365)</f>
    </nc>
  </rcc>
  <rcc rId="2871" sId="1">
    <nc r="AF365">
      <f>SUMIFS(AF$7:AF$347,$F$7:$F$347,$F365)</f>
    </nc>
  </rcc>
  <rcc rId="2872" sId="1">
    <nc r="AG365">
      <f>SUMIFS(AG$7:AG$347,$F$7:$F$347,$F365)</f>
    </nc>
  </rcc>
  <rcc rId="2873" sId="1">
    <nc r="AJ365">
      <f>SUMIFS(AJ$7:AJ$347,$F$7:$F$347,$F365)</f>
    </nc>
  </rcc>
  <rcc rId="2874" sId="1">
    <nc r="AK365">
      <f>SUMIFS(AK$7:AK$347,$F$7:$F$347,$F365)</f>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35" start="0" length="0">
    <dxf>
      <font>
        <sz val="11"/>
        <color theme="1"/>
        <name val="Calibri"/>
        <family val="2"/>
        <charset val="238"/>
        <scheme val="minor"/>
      </font>
      <alignment vertical="bottom" wrapText="0"/>
      <border outline="0">
        <right/>
        <top/>
        <bottom/>
      </border>
    </dxf>
  </rfmt>
  <rfmt sheetId="1" xfDxf="1" sqref="G335" start="0" length="0">
    <dxf>
      <font>
        <b/>
        <family val="2"/>
        <charset val="238"/>
      </font>
      <alignment wrapText="1"/>
    </dxf>
  </rfmt>
  <rcc rId="2875" sId="1" odxf="1" dxf="1">
    <nc r="G335" t="inlineStr">
      <is>
        <t>„STAND UP - Creșterea participării și rolului societății civile în influențarea și îmbunătățirea politicilor publice”</t>
      </is>
    </nc>
    <ndxf>
      <font>
        <b val="0"/>
        <sz val="10"/>
        <family val="2"/>
        <charset val="1"/>
      </font>
      <alignment vertical="center"/>
      <border outline="0">
        <right style="thin">
          <color indexed="64"/>
        </right>
        <top style="thin">
          <color indexed="64"/>
        </top>
        <bottom style="thin">
          <color indexed="64"/>
        </bottom>
      </border>
    </ndxf>
  </rcc>
  <rfmt sheetId="1" sqref="H335" start="0" length="0">
    <dxf>
      <font>
        <sz val="11"/>
        <color theme="1"/>
        <name val="Calibri"/>
        <family val="2"/>
        <charset val="238"/>
        <scheme val="minor"/>
      </font>
      <alignment horizontal="general" vertical="bottom" wrapText="0"/>
      <border outline="0">
        <left/>
        <right/>
        <top/>
        <bottom/>
      </border>
    </dxf>
  </rfmt>
  <rcc rId="2876" sId="1" xfDxf="1" dxf="1">
    <nc r="H335" t="inlineStr">
      <is>
        <t>ASOCIATIA TELEFONUL COPILULUI</t>
      </is>
    </nc>
    <ndxf>
      <font>
        <b/>
        <family val="2"/>
        <charset val="238"/>
      </font>
      <alignment wrapText="1"/>
    </ndxf>
  </rcc>
  <rcc rId="2877" sId="1">
    <nc r="I335" t="inlineStr">
      <is>
        <t>n.a.</t>
      </is>
    </nc>
  </rcc>
  <rfmt sheetId="1" sqref="J335" start="0" length="0">
    <dxf>
      <font>
        <sz val="11"/>
        <color theme="1"/>
        <name val="Calibri"/>
        <family val="2"/>
        <charset val="238"/>
        <scheme val="minor"/>
      </font>
      <alignment horizontal="general" vertical="bottom" wrapText="0"/>
      <border outline="0">
        <left/>
        <right/>
        <top/>
        <bottom/>
      </border>
    </dxf>
  </rfmt>
  <rfmt sheetId="1" sqref="J336" start="0" length="0">
    <dxf>
      <font>
        <sz val="11"/>
        <color theme="1"/>
        <name val="Calibri"/>
        <family val="2"/>
        <charset val="238"/>
        <scheme val="minor"/>
      </font>
      <alignment horizontal="general" vertical="bottom" wrapText="0"/>
      <border outline="0">
        <left/>
        <right/>
        <top/>
        <bottom/>
      </border>
    </dxf>
  </rfmt>
  <rfmt sheetId="1" sqref="J337" start="0" length="0">
    <dxf>
      <font>
        <sz val="11"/>
        <color theme="1"/>
        <name val="Calibri"/>
        <family val="2"/>
        <charset val="238"/>
        <scheme val="minor"/>
      </font>
      <alignment horizontal="general" vertical="bottom" wrapText="0"/>
      <border outline="0">
        <left/>
        <right/>
        <top/>
        <bottom/>
      </border>
    </dxf>
  </rfmt>
  <rfmt sheetId="1" sqref="J338" start="0" length="0">
    <dxf>
      <font>
        <sz val="11"/>
        <color theme="1"/>
        <name val="Calibri"/>
        <family val="2"/>
        <charset val="238"/>
        <scheme val="minor"/>
      </font>
      <alignment horizontal="general" vertical="bottom" wrapText="0"/>
      <border outline="0">
        <left/>
        <right/>
        <top/>
        <bottom/>
      </border>
    </dxf>
  </rfmt>
  <rfmt sheetId="1" sqref="J339" start="0" length="0">
    <dxf>
      <font>
        <sz val="11"/>
        <color theme="1"/>
        <name val="Calibri"/>
        <family val="2"/>
        <charset val="238"/>
        <scheme val="minor"/>
      </font>
      <alignment horizontal="general" vertical="bottom" wrapText="0"/>
      <border outline="0">
        <left/>
        <right/>
        <top/>
        <bottom/>
      </border>
    </dxf>
  </rfmt>
  <rfmt sheetId="1" sqref="J340" start="0" length="0">
    <dxf>
      <font>
        <sz val="11"/>
        <color theme="1"/>
        <name val="Calibri"/>
        <family val="2"/>
        <charset val="238"/>
        <scheme val="minor"/>
      </font>
      <alignment horizontal="general" vertical="bottom" wrapText="0"/>
      <border outline="0">
        <left/>
        <right/>
        <top/>
        <bottom/>
      </border>
    </dxf>
  </rfmt>
  <rfmt sheetId="1" xfDxf="1" sqref="J335" start="0" length="0">
    <dxf>
      <font>
        <sz val="8"/>
        <family val="2"/>
        <charset val="238"/>
      </font>
      <alignment wrapText="1"/>
    </dxf>
  </rfmt>
  <rcc rId="2878" sId="1" xfDxf="1" dxf="1">
    <nc r="J336" t="inlineStr">
      <is>
        <t>Obiective specifice:</t>
      </is>
    </nc>
    <ndxf>
      <font>
        <sz val="8"/>
        <family val="2"/>
        <charset val="238"/>
      </font>
      <alignment wrapText="1"/>
    </ndxf>
  </rcc>
  <rcc rId="2879" sId="1" xfDxf="1" dxf="1">
    <nc r="J337" t="inlineStr">
      <is>
        <t>1) adecvarea curriculumului pentru consiliere si orientare la situația actuala a climatului instituțional la nivelul scolii (dezvoltarea modulelor de comunicare si abilitați sociale, mediere, negociere);</t>
      </is>
    </nc>
    <ndxf>
      <font>
        <sz val="8"/>
        <family val="2"/>
        <charset val="238"/>
      </font>
      <alignment wrapText="1"/>
    </ndxf>
  </rcc>
  <rcc rId="2880" sId="1" xfDxf="1" dxf="1">
    <nc r="J338" t="inlineStr">
      <is>
        <t>2) elaborarea si implementarea unui set de proceduri clare si eficiente de management al situațiilor de criza la nivelul unitații de</t>
      </is>
    </nc>
    <ndxf>
      <font>
        <sz val="8"/>
        <family val="2"/>
        <charset val="238"/>
      </font>
      <alignment wrapText="1"/>
    </ndxf>
  </rcc>
  <rcc rId="2881" sId="1" xfDxf="1" dxf="1">
    <nc r="J339" t="inlineStr">
      <is>
        <t>învațamânt;</t>
      </is>
    </nc>
    <ndxf>
      <font>
        <sz val="8"/>
        <family val="2"/>
        <charset val="238"/>
      </font>
      <alignment wrapText="1"/>
    </ndxf>
  </rcc>
  <rcc rId="2882" sId="1" xfDxf="1" dxf="1">
    <nc r="J340" t="inlineStr">
      <is>
        <t>3) adaptarea si implementarea în România a programului Consiliului Europei intitulat VIRIS;</t>
      </is>
    </nc>
    <ndxf>
      <font>
        <sz val="8"/>
        <family val="2"/>
        <charset val="238"/>
      </font>
      <alignment wrapText="1"/>
    </ndxf>
  </rcc>
  <rcc rId="2883" sId="1" xfDxf="1" dxf="1">
    <nc r="J341" t="inlineStr">
      <is>
        <t>4) elaborarea si aplicarea unui curriculum de formare în domeniul managementului situațiilor de criza adresat personalului cu funcții de conducere si control din inspectoratele scolare, structuri locale si centrale ale MECT, unitați de învațamânt.</t>
      </is>
    </nc>
    <ndxf>
      <font>
        <sz val="8"/>
        <family val="2"/>
        <charset val="238"/>
      </font>
      <alignment wrapText="1"/>
    </ndxf>
  </rcc>
  <rcc rId="2884" sId="1" odxf="1" dxf="1">
    <nc r="J335" t="inlineStr">
      <is>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is>
    </nc>
    <ndxf>
      <font>
        <sz val="12"/>
        <color auto="1"/>
        <family val="2"/>
      </font>
      <alignment horizontal="justify"/>
      <border outline="0">
        <left style="thin">
          <color indexed="64"/>
        </left>
        <right style="thin">
          <color indexed="64"/>
        </right>
        <top style="thin">
          <color indexed="64"/>
        </top>
        <bottom style="thin">
          <color indexed="64"/>
        </bottom>
      </border>
    </ndxf>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12:XFD312">
    <dxf>
      <fill>
        <patternFill patternType="none">
          <bgColor auto="1"/>
        </patternFill>
      </fill>
    </dxf>
  </rfmt>
  <rfmt sheetId="1" sqref="B1:D1048576">
    <dxf>
      <fill>
        <patternFill>
          <bgColor rgb="FFFFFF00"/>
        </patternFill>
      </fill>
    </dxf>
  </rfmt>
  <rfmt sheetId="1" sqref="F1:F1048576">
    <dxf>
      <fill>
        <patternFill>
          <bgColor rgb="FFFFFF00"/>
        </patternFill>
      </fill>
    </dxf>
  </rfmt>
  <rfmt sheetId="1" sqref="I1:I1048576">
    <dxf>
      <fill>
        <patternFill>
          <bgColor rgb="FFFFFF00"/>
        </patternFill>
      </fill>
    </dxf>
  </rfmt>
  <rfmt sheetId="1" sqref="T312:U312">
    <dxf>
      <fill>
        <patternFill patternType="solid">
          <bgColor rgb="FFFFFF00"/>
        </patternFill>
      </fill>
    </dxf>
  </rfmt>
  <rfmt sheetId="1" sqref="W312:X312">
    <dxf>
      <fill>
        <patternFill patternType="solid">
          <bgColor rgb="FFFFFF00"/>
        </patternFill>
      </fill>
    </dxf>
  </rfmt>
  <rfmt sheetId="1" sqref="Z312:AA312">
    <dxf>
      <fill>
        <patternFill patternType="solid">
          <bgColor rgb="FFFFFF00"/>
        </patternFill>
      </fill>
    </dxf>
  </rfmt>
  <rfmt sheetId="1" sqref="AC312:AD312">
    <dxf>
      <fill>
        <patternFill patternType="solid">
          <bgColor rgb="FFFFFF00"/>
        </patternFill>
      </fill>
    </dxf>
  </rfmt>
  <rcc rId="1591" sId="1">
    <oc r="B312">
      <v>119511</v>
    </oc>
    <nc r="B312">
      <v>112263</v>
    </nc>
  </rcc>
  <rcc rId="1592" sId="1">
    <oc r="C312">
      <v>464</v>
    </oc>
    <nc r="C312">
      <v>212</v>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5" sId="1" numFmtId="19">
    <nc r="K335">
      <v>43272</v>
    </nc>
  </rcc>
  <rcc rId="2886" sId="1" numFmtId="19">
    <nc r="L335">
      <v>43759</v>
    </nc>
  </rcc>
  <rcc rId="2887" sId="1">
    <nc r="N335" t="inlineStr">
      <is>
        <t>Proiect cu acoperire națională</t>
      </is>
    </nc>
  </rcc>
  <rcc rId="2888" sId="1">
    <nc r="O335" t="inlineStr">
      <is>
        <t>București</t>
      </is>
    </nc>
  </rcc>
  <rcc rId="2889" sId="1">
    <nc r="P335" t="inlineStr">
      <is>
        <t>București</t>
      </is>
    </nc>
  </rcc>
  <rcc rId="2890" sId="1">
    <nc r="Q335" t="inlineStr">
      <is>
        <t>ONG</t>
      </is>
    </nc>
  </rcc>
  <rcc rId="2891" sId="1">
    <nc r="R335"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92" sId="1">
    <oc r="AE334">
      <f>S334+V334+Y334+AB334</f>
    </oc>
    <nc r="AE334">
      <f>S334+V334+Y334+AB334</f>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93" sId="1" numFmtId="4">
    <nc r="T335">
      <v>663709.36</v>
    </nc>
  </rcc>
  <rcc rId="2894" sId="1" numFmtId="4">
    <nc r="U335">
      <v>159329.78</v>
    </nc>
  </rcc>
  <rcc rId="2895" sId="1" numFmtId="4">
    <nc r="AC335">
      <v>15935.4</v>
    </nc>
  </rcc>
  <rcc rId="2896" sId="1" numFmtId="4">
    <nc r="AD335">
      <v>4064.54</v>
    </nc>
  </rcc>
  <rcc rId="2897" sId="1" numFmtId="4">
    <nc r="W335">
      <v>117125.18</v>
    </nc>
  </rcc>
  <rcc rId="2898" sId="1" numFmtId="4">
    <nc r="X335">
      <v>39832.449999999997</v>
    </nc>
  </rcc>
  <rcv guid="{901F9774-8BE7-424D-87C2-1026F3FA2E93}" action="delete"/>
  <rdn rId="0" localSheetId="1" customView="1" name="Z_901F9774_8BE7_424D_87C2_1026F3FA2E93_.wvu.PrintArea" hidden="1" oldHidden="1">
    <formula>Sheet1!$A$1:$AL$369</formula>
    <oldFormula>Sheet1!$A$1:$AL$369</oldFormula>
  </rdn>
  <rdn rId="0" localSheetId="1" customView="1" name="Z_901F9774_8BE7_424D_87C2_1026F3FA2E93_.wvu.FilterData" hidden="1" oldHidden="1">
    <formula>Sheet1!$C$1:$C$376</formula>
    <oldFormula>Sheet1!$C$1:$C$376</oldFormula>
  </rdn>
  <rcv guid="{901F9774-8BE7-424D-87C2-1026F3FA2E93}"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1" sId="1">
    <nc r="B101">
      <v>119288</v>
    </nc>
  </rcc>
  <rcc rId="2902" sId="1">
    <nc r="C101">
      <v>487</v>
    </nc>
  </rcc>
  <rcc rId="2903" sId="1">
    <nc r="D101" t="inlineStr">
      <is>
        <t>MM</t>
      </is>
    </nc>
  </rcc>
  <rfmt sheetId="1" sqref="E101" start="0" length="0">
    <dxf>
      <font>
        <b val="0"/>
        <sz val="12"/>
        <color auto="1"/>
      </font>
      <fill>
        <patternFill patternType="solid">
          <bgColor theme="0"/>
        </patternFill>
      </fill>
      <alignment horizontal="left"/>
    </dxf>
  </rfmt>
  <rcc rId="2904" sId="1">
    <nc r="E101" t="inlineStr">
      <is>
        <t>AP 2/11i  /2.1</t>
      </is>
    </nc>
  </rcc>
  <rfmt sheetId="1" sqref="F101" start="0" length="0">
    <dxf>
      <font>
        <b val="0"/>
        <sz val="12"/>
        <color auto="1"/>
      </font>
      <alignment horizontal="general"/>
    </dxf>
  </rfmt>
  <rcc rId="2905" sId="1">
    <nc r="F101" t="inlineStr">
      <is>
        <t>CP6 less /2018</t>
      </is>
    </nc>
  </rcc>
  <rfmt sheetId="1" sqref="G101" start="0" length="0">
    <dxf>
      <font>
        <b val="0"/>
        <sz val="11"/>
        <color theme="1"/>
        <name val="Calibri"/>
        <family val="2"/>
        <charset val="238"/>
        <scheme val="minor"/>
      </font>
      <alignment horizontal="general" vertical="bottom" wrapText="0"/>
      <border outline="0">
        <left/>
        <right/>
        <top/>
        <bottom/>
      </border>
    </dxf>
  </rfmt>
  <rcc rId="2906" sId="1" xfDxf="1" dxf="1">
    <nc r="G101" t="inlineStr">
      <is>
        <r>
          <t>SIMCA -</t>
        </r>
        <r>
          <rPr>
            <i/>
            <sz val="10"/>
            <color theme="1"/>
            <rFont val="Calibri"/>
            <family val="2"/>
            <charset val="238"/>
          </rPr>
          <t xml:space="preserve"> </t>
        </r>
        <r>
          <rPr>
            <i/>
            <sz val="11"/>
            <color theme="1"/>
            <rFont val="Calibri"/>
            <family val="2"/>
            <charset val="238"/>
          </rPr>
          <t>Standarde și Instrumente în Implementarea Managementului Calității Administrative la nivelul Primăriei Municipiului Craiova</t>
        </r>
      </is>
    </nc>
    <ndxf>
      <font>
        <i/>
      </font>
      <alignment wrapText="1"/>
    </ndxf>
  </rcc>
  <rcc rId="2907" sId="1">
    <nc r="H101" t="inlineStr">
      <is>
        <t>Munuicipiul Craiova</t>
      </is>
    </nc>
  </rcc>
  <rfmt sheetId="1" sqref="G101:H101" start="0" length="2147483647">
    <dxf>
      <font>
        <i val="0"/>
      </font>
    </dxf>
  </rfmt>
  <rfmt sheetId="1" sqref="G101:H101" start="0" length="2147483647">
    <dxf>
      <font>
        <i/>
      </font>
    </dxf>
  </rfmt>
  <rfmt sheetId="1" sqref="G101:H101" start="0" length="2147483647">
    <dxf>
      <font>
        <i val="0"/>
      </font>
    </dxf>
  </rfmt>
  <rfmt sheetId="1" sqref="G101:H101" start="0" length="2147483647">
    <dxf>
      <font>
        <b/>
      </font>
    </dxf>
  </rfmt>
  <rfmt sheetId="1" sqref="G101:H101" start="0" length="2147483647">
    <dxf>
      <font>
        <b val="0"/>
      </font>
    </dxf>
  </rfmt>
  <rcc rId="2908" sId="1">
    <nc r="I101" t="inlineStr">
      <is>
        <t>n.a</t>
      </is>
    </nc>
  </rcc>
  <rfmt sheetId="1" sqref="H1:H3">
    <dxf>
      <alignment horizontal="general"/>
    </dxf>
  </rfmt>
  <rfmt sheetId="1" sqref="J101">
    <dxf>
      <alignment horizontal="left"/>
    </dxf>
  </rfmt>
  <rcc rId="2909" sId="1">
    <nc r="J101" t="inlineStr">
      <is>
        <r>
          <t>Obiectivul general C</t>
        </r>
        <r>
          <rPr>
            <sz val="12"/>
            <rFont val="Calibri"/>
            <family val="2"/>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is>
    </nc>
  </rcc>
  <rfmt sheetId="1" sqref="K101" start="0" length="0">
    <dxf>
      <numFmt numFmtId="19" formatCode="m/d/yyyy"/>
    </dxf>
  </rfmt>
  <rcc rId="2910" sId="1" numFmtId="19">
    <nc r="K101">
      <v>43272</v>
    </nc>
  </rcc>
  <rcc rId="2911" sId="1" odxf="1" dxf="1" numFmtId="19">
    <nc r="L101">
      <v>43729</v>
    </nc>
    <odxf>
      <numFmt numFmtId="0" formatCode="General"/>
    </odxf>
    <ndxf>
      <numFmt numFmtId="19" formatCode="m/d/yyyy"/>
    </ndxf>
  </rcc>
  <rcc rId="2912" sId="1" odxf="1" dxf="1">
    <nc r="M101">
      <f>S101/AE101*100</f>
    </nc>
    <odxf>
      <font>
        <b/>
        <sz val="12"/>
        <color auto="1"/>
      </font>
      <numFmt numFmtId="0" formatCode="General"/>
    </odxf>
    <ndxf>
      <font>
        <b val="0"/>
        <sz val="12"/>
        <color auto="1"/>
      </font>
      <numFmt numFmtId="165" formatCode="0.000000000"/>
    </ndxf>
  </rcc>
  <rfmt sheetId="1" sqref="N101" start="0" length="0">
    <dxf>
      <font>
        <b val="0"/>
        <sz val="12"/>
        <color auto="1"/>
      </font>
      <fill>
        <patternFill patternType="solid">
          <bgColor theme="0"/>
        </patternFill>
      </fill>
    </dxf>
  </rfmt>
  <rcc rId="2913" sId="1" odxf="1" dxf="1">
    <nc r="O101" t="inlineStr">
      <is>
        <t xml:space="preserve">Dolj </t>
      </is>
    </nc>
    <odxf>
      <font>
        <b/>
        <sz val="12"/>
        <color auto="1"/>
      </font>
      <fill>
        <patternFill patternType="none">
          <bgColor indexed="65"/>
        </patternFill>
      </fill>
    </odxf>
    <ndxf>
      <font>
        <b val="0"/>
        <sz val="12"/>
        <color auto="1"/>
      </font>
      <fill>
        <patternFill patternType="solid">
          <bgColor theme="0"/>
        </patternFill>
      </fill>
    </ndxf>
  </rcc>
  <rfmt sheetId="1" sqref="P101" start="0" length="0">
    <dxf>
      <font>
        <b val="0"/>
        <sz val="12"/>
        <color auto="1"/>
      </font>
      <fill>
        <patternFill patternType="solid">
          <bgColor theme="0"/>
        </patternFill>
      </fill>
    </dxf>
  </rfmt>
  <rcc rId="2914" sId="1" odxf="1" dxf="1">
    <nc r="Q101" t="inlineStr">
      <is>
        <t>APL</t>
      </is>
    </nc>
    <odxf>
      <font>
        <b/>
        <sz val="12"/>
        <color auto="1"/>
      </font>
      <fill>
        <patternFill patternType="none">
          <bgColor indexed="65"/>
        </patternFill>
      </fill>
    </odxf>
    <ndxf>
      <font>
        <b val="0"/>
        <sz val="12"/>
        <color auto="1"/>
      </font>
      <fill>
        <patternFill patternType="solid">
          <bgColor theme="0"/>
        </patternFill>
      </fill>
    </ndxf>
  </rcc>
  <rfmt sheetId="1" sqref="R101" start="0" length="0">
    <dxf>
      <font>
        <b val="0"/>
        <sz val="12"/>
        <color auto="1"/>
      </font>
      <fill>
        <patternFill patternType="solid">
          <bgColor theme="0"/>
        </patternFill>
      </fill>
    </dxf>
  </rfmt>
  <rcc rId="2915" sId="1">
    <nc r="N101">
      <v>4</v>
    </nc>
  </rcc>
  <rcc rId="2916" sId="1">
    <nc r="R101" t="inlineStr">
      <is>
        <t>119 - Investiții în capacitatea instituțională și în eficiența administrațiilor și a serviciilor publice la nivel național, regional și local, în perspectiva realizării de reforme, a unei mai bune legiferări și a bunei guvernanțe</t>
      </is>
    </nc>
  </rcc>
  <rcc rId="2917" sId="1">
    <nc r="P101" t="inlineStr">
      <is>
        <t>Craiova</t>
      </is>
    </nc>
  </rcc>
  <rcc rId="2918" sId="1">
    <nc r="T101">
      <v>360400</v>
    </nc>
  </rcc>
  <rcc rId="2919" sId="1">
    <nc r="W101">
      <v>55120</v>
    </nc>
  </rcc>
  <rcc rId="2920" sId="1" numFmtId="4">
    <nc r="Z101">
      <v>8480</v>
    </nc>
  </rcc>
  <rcc rId="2921" sId="1" odxf="1" dxf="1">
    <nc r="AH101" t="inlineStr">
      <is>
        <t>implementare</t>
      </is>
    </nc>
    <odxf>
      <font>
        <b/>
        <sz val="12"/>
        <color auto="1"/>
      </font>
    </odxf>
    <ndxf>
      <font>
        <b val="0"/>
        <sz val="12"/>
        <color auto="1"/>
      </font>
    </ndxf>
  </rcc>
  <rcc rId="2922" sId="1" odxf="1" dxf="1">
    <nc r="AI101" t="inlineStr">
      <is>
        <t>n.a</t>
      </is>
    </nc>
    <odxf>
      <font>
        <b/>
        <sz val="12"/>
        <color auto="1"/>
      </font>
      <numFmt numFmtId="3" formatCode="#,##0"/>
    </odxf>
    <ndxf>
      <font>
        <b val="0"/>
        <sz val="12"/>
        <color auto="1"/>
      </font>
      <numFmt numFmtId="19" formatCode="m/d/yyyy"/>
    </ndxf>
  </rcc>
  <rcc rId="2923" sId="1" odxf="1" dxf="1" numFmtId="4">
    <nc r="AJ101">
      <v>0</v>
    </nc>
    <odxf>
      <font>
        <b/>
        <sz val="12"/>
        <color auto="1"/>
      </font>
      <numFmt numFmtId="3" formatCode="#,##0"/>
      <border outline="0">
        <top/>
      </border>
    </odxf>
    <ndxf>
      <font>
        <b val="0"/>
        <sz val="12"/>
        <color auto="1"/>
      </font>
      <numFmt numFmtId="4" formatCode="#,##0.00"/>
      <border outline="0">
        <top style="thin">
          <color indexed="64"/>
        </top>
      </border>
    </ndxf>
  </rcc>
  <rcc rId="2924" sId="1" odxf="1" dxf="1" numFmtId="4">
    <nc r="AK101">
      <v>0</v>
    </nc>
    <odxf>
      <font>
        <b/>
        <sz val="12"/>
        <color auto="1"/>
      </font>
      <numFmt numFmtId="3" formatCode="#,##0"/>
    </odxf>
    <ndxf>
      <font>
        <b val="0"/>
        <sz val="12"/>
        <color auto="1"/>
      </font>
      <numFmt numFmtId="4" formatCode="#,##0.00"/>
    </ndxf>
  </rcc>
  <rfmt sheetId="1" sqref="G101:H101">
    <dxf>
      <alignment vertical="center"/>
    </dxf>
  </rfmt>
  <rcv guid="{65C35D6D-934F-4431-BA92-90255FC17BA4}" action="delete"/>
  <rdn rId="0" localSheetId="1" customView="1" name="Z_65C35D6D_934F_4431_BA92_90255FC17BA4_.wvu.PrintArea" hidden="1" oldHidden="1">
    <formula>Sheet1!$A$1:$AL$369</formula>
    <oldFormula>Sheet1!$A$1:$AL$369</oldFormula>
  </rdn>
  <rdn rId="0" localSheetId="1" customView="1" name="Z_65C35D6D_934F_4431_BA92_90255FC17BA4_.wvu.FilterData" hidden="1" oldHidden="1">
    <formula>Sheet1!$A$6:$AL$369</formula>
    <oldFormula>Sheet1!$A$6:$AL$369</oldFormula>
  </rdn>
  <rcv guid="{65C35D6D-934F-4431-BA92-90255FC17BA4}" action="add"/>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27" sId="1" numFmtId="19">
    <oc r="L101">
      <v>43729</v>
    </oc>
    <nc r="L101">
      <v>43759</v>
    </nc>
  </rcc>
  <rcv guid="{65C35D6D-934F-4431-BA92-90255FC17BA4}" action="delete"/>
  <rdn rId="0" localSheetId="1" customView="1" name="Z_65C35D6D_934F_4431_BA92_90255FC17BA4_.wvu.PrintArea" hidden="1" oldHidden="1">
    <formula>Sheet1!$A$1:$AL$369</formula>
    <oldFormula>Sheet1!$A$1:$AL$369</oldFormula>
  </rdn>
  <rdn rId="0" localSheetId="1" customView="1" name="Z_65C35D6D_934F_4431_BA92_90255FC17BA4_.wvu.FilterData" hidden="1" oldHidden="1">
    <formula>Sheet1!$A$6:$AL$369</formula>
    <oldFormula>Sheet1!$A$6:$AL$369</oldFormula>
  </rdn>
  <rcv guid="{65C35D6D-934F-4431-BA92-90255FC17BA4}" action="add"/>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0" sId="1" odxf="1" dxf="1">
    <oc r="F101" t="inlineStr">
      <is>
        <t>CP6 less /2018</t>
      </is>
    </oc>
    <nc r="F101" t="inlineStr">
      <is>
        <t>CP6 less /2017</t>
      </is>
    </nc>
    <odxf>
      <font>
        <b val="0"/>
        <sz val="12"/>
      </font>
      <alignment horizontal="general"/>
    </odxf>
    <ndxf>
      <font>
        <b/>
        <sz val="12"/>
        <color auto="1"/>
      </font>
      <alignment horizontal="left"/>
    </ndxf>
  </rcc>
  <rfmt sheetId="1" sqref="F101" start="0" length="2147483647">
    <dxf>
      <font>
        <b val="0"/>
      </font>
    </dxf>
  </rfmt>
  <rfmt sheetId="1" sqref="F101" start="0" length="2147483647">
    <dxf>
      <font>
        <i/>
      </font>
    </dxf>
  </rfmt>
  <rfmt sheetId="1" sqref="F101" start="0" length="2147483647">
    <dxf>
      <font>
        <i val="0"/>
      </font>
    </dxf>
  </rfmt>
  <rfmt sheetId="1" sqref="F101">
    <dxf>
      <alignment horizontal="center"/>
    </dxf>
  </rfmt>
  <rcv guid="{5AAA4DFE-88B1-4674-95ED-5FCD7A50BC22}" action="delete"/>
  <rdn rId="0" localSheetId="1" customView="1" name="Z_5AAA4DFE_88B1_4674_95ED_5FCD7A50BC22_.wvu.PrintArea" hidden="1" oldHidden="1">
    <formula>Sheet1!$A$1:$AL$369</formula>
    <oldFormula>Sheet1!$A$1:$AL$369</oldFormula>
  </rdn>
  <rdn rId="0" localSheetId="1" customView="1" name="Z_5AAA4DFE_88B1_4674_95ED_5FCD7A50BC22_.wvu.FilterData" hidden="1" oldHidden="1">
    <formula>Sheet1!$A$6:$AL$369</formula>
    <oldFormula>Sheet1!$A$6:$AL$369</oldFormula>
  </rdn>
  <rcv guid="{5AAA4DFE-88B1-4674-95ED-5FCD7A50BC22}" action="add"/>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3" sId="1">
    <nc r="B336">
      <v>111199</v>
    </nc>
  </rcc>
  <rcc rId="2934" sId="1">
    <nc r="C336">
      <v>147</v>
    </nc>
  </rcc>
  <rcc rId="2935" sId="1">
    <nc r="D336" t="inlineStr">
      <is>
        <t>ET</t>
      </is>
    </nc>
  </rcc>
  <rcc rId="2936" sId="1">
    <nc r="E336" t="inlineStr">
      <is>
        <t>AP1/11i /1.1</t>
      </is>
    </nc>
  </rcc>
  <rcc rId="2937" sId="1">
    <nc r="F336" t="inlineStr">
      <is>
        <t>CP 2/2017 (MySMIS: POCA/111/1/1)</t>
      </is>
    </nc>
  </rcc>
  <rcc rId="2938" sId="1">
    <oc r="S336">
      <f>T336+U336</f>
    </oc>
    <nc r="S336">
      <f>T336+U336</f>
    </nc>
  </rcc>
  <rcv guid="{36624B2D-80F9-4F79-AC4A-B3547C36F23F}" action="delete"/>
  <rdn rId="0" localSheetId="1" customView="1" name="Z_36624B2D_80F9_4F79_AC4A_B3547C36F23F_.wvu.PrintArea" hidden="1" oldHidden="1">
    <formula>Sheet1!$A$1:$AL$369</formula>
    <oldFormula>Sheet1!$A$1:$AL$369</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Sheet1!$A$6:$AL$369</formula>
    <oldFormula>Sheet1!$A$6:$AL$369</oldFormula>
  </rdn>
  <rcv guid="{36624B2D-80F9-4F79-AC4A-B3547C36F23F}" action="add"/>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2" sId="1" numFmtId="4">
    <nc r="T336">
      <v>665393.03</v>
    </nc>
  </rcc>
  <rcc rId="2943" sId="1" numFmtId="4">
    <nc r="U336">
      <v>159733.96</v>
    </nc>
  </rcc>
  <rcc rId="2944" sId="1" numFmtId="4">
    <nc r="W336">
      <v>115327.75</v>
    </nc>
  </rcc>
  <rcc rId="2945" sId="1" numFmtId="4">
    <nc r="X336">
      <v>39399.24</v>
    </nc>
  </rcc>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6" sId="1" numFmtId="4">
    <nc r="AC336">
      <v>15933.08</v>
    </nc>
  </rcc>
  <rcc rId="2947" sId="1" numFmtId="4">
    <nc r="AD336">
      <v>4063.94</v>
    </nc>
  </rcc>
  <rcv guid="{36624B2D-80F9-4F79-AC4A-B3547C36F23F}" action="delete"/>
  <rdn rId="0" localSheetId="1" customView="1" name="Z_36624B2D_80F9_4F79_AC4A_B3547C36F23F_.wvu.PrintArea" hidden="1" oldHidden="1">
    <formula>Sheet1!$A$1:$AL$369</formula>
    <oldFormula>Sheet1!$A$1:$AL$369</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Sheet1!$A$6:$AL$369</formula>
    <oldFormula>Sheet1!$A$6:$AL$369</oldFormula>
  </rdn>
  <rcv guid="{36624B2D-80F9-4F79-AC4A-B3547C36F23F}" action="add"/>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1" sId="1">
    <nc r="B201">
      <v>119235</v>
    </nc>
  </rcc>
  <rcc rId="2952" sId="1">
    <nc r="C201">
      <v>479</v>
    </nc>
  </rcc>
  <rcc rId="2953" sId="1">
    <nc r="D201" t="inlineStr">
      <is>
        <t>GD</t>
      </is>
    </nc>
  </rcc>
  <rcc rId="2954" sId="1">
    <nc r="E201" t="inlineStr">
      <is>
        <t>AP 2/2.1</t>
      </is>
    </nc>
  </rcc>
  <rcc rId="2955" sId="1" odxf="1" dxf="1">
    <nc r="F201" t="inlineStr">
      <is>
        <t>CP6 less /2017</t>
      </is>
    </nc>
    <odxf>
      <font>
        <b/>
        <sz val="12"/>
        <color auto="1"/>
        <family val="2"/>
        <charset val="238"/>
      </font>
      <fill>
        <patternFill patternType="solid">
          <bgColor rgb="FFFFFF00"/>
        </patternFill>
      </fill>
    </odxf>
    <ndxf>
      <font>
        <b val="0"/>
        <sz val="12"/>
        <color auto="1"/>
        <family val="2"/>
        <charset val="238"/>
      </font>
      <fill>
        <patternFill patternType="none">
          <bgColor indexed="65"/>
        </patternFill>
      </fill>
    </ndxf>
  </rcc>
  <rfmt sheetId="1" sqref="F201">
    <dxf>
      <fill>
        <patternFill patternType="solid">
          <bgColor rgb="FFFFFF00"/>
        </patternFill>
      </fill>
    </dxf>
  </rfmt>
  <rfmt sheetId="1" sqref="G201" start="0" length="0">
    <dxf>
      <font>
        <b val="0"/>
        <sz val="11"/>
        <color theme="1"/>
        <name val="Calibri"/>
        <family val="2"/>
        <charset val="238"/>
        <scheme val="minor"/>
      </font>
      <alignment horizontal="general" vertical="bottom" wrapText="0"/>
      <border outline="0">
        <left/>
        <right/>
        <top/>
        <bottom/>
      </border>
    </dxf>
  </rfmt>
  <rfmt sheetId="1" xfDxf="1" sqref="G201" start="0" length="0">
    <dxf>
      <font>
        <b/>
        <family val="2"/>
        <charset val="238"/>
      </font>
      <alignment wrapText="1"/>
    </dxf>
  </rfmt>
  <rcc rId="2956" sId="1" odxf="1" dxf="1">
    <nc r="G201" t="inlineStr">
      <is>
        <t>Dezvoltarea unui management performant în cadrul primăriei municipiului Lugoj prin optimizarea proceselor orientate către beneficiari și pregătirea resurselor umane</t>
      </is>
    </nc>
    <ndxf>
      <font>
        <b val="0"/>
        <sz val="11"/>
        <color theme="1"/>
        <name val="Calibri"/>
        <family val="2"/>
        <charset val="238"/>
        <scheme val="minor"/>
      </font>
      <alignment horizontal="center" vertical="center"/>
    </ndxf>
  </rcc>
  <rfmt sheetId="1" sqref="H201" start="0" length="0">
    <dxf>
      <font>
        <b val="0"/>
        <sz val="11"/>
        <color theme="1"/>
        <name val="Calibri"/>
        <family val="2"/>
        <charset val="238"/>
        <scheme val="minor"/>
      </font>
      <alignment horizontal="general" vertical="bottom" wrapText="0"/>
      <border outline="0">
        <left/>
        <right/>
        <top/>
        <bottom/>
      </border>
    </dxf>
  </rfmt>
  <rfmt sheetId="1" xfDxf="1" sqref="H201" start="0" length="0">
    <dxf>
      <font>
        <b/>
        <family val="2"/>
        <charset val="238"/>
      </font>
      <alignment wrapText="1"/>
    </dxf>
  </rfmt>
  <rcc rId="2957" sId="1" odxf="1" dxf="1">
    <nc r="H201" t="inlineStr">
      <is>
        <t>Municipiului Lugoj</t>
      </is>
    </nc>
    <ndxf>
      <font>
        <b val="0"/>
        <sz val="12"/>
        <color auto="1"/>
        <family val="2"/>
        <charset val="1"/>
      </font>
      <alignment horizontal="left" vertical="center"/>
      <border outline="0">
        <left style="thin">
          <color indexed="64"/>
        </left>
        <right style="thin">
          <color indexed="64"/>
        </right>
        <top style="thin">
          <color indexed="64"/>
        </top>
        <bottom style="thin">
          <color indexed="64"/>
        </bottom>
      </border>
    </ndxf>
  </rcc>
  <rcc rId="2958" sId="1">
    <nc r="I201" t="inlineStr">
      <is>
        <t>n.a</t>
      </is>
    </nc>
  </rcc>
  <rfmt sheetId="1" sqref="J201" start="0" length="0">
    <dxf>
      <font>
        <b val="0"/>
        <sz val="12"/>
        <color auto="1"/>
        <family val="2"/>
        <charset val="238"/>
      </font>
      <alignment horizontal="justify"/>
    </dxf>
  </rfmt>
  <rcc rId="2959" sId="1">
    <nc r="J201" t="inlineStr">
      <is>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is>
    </nc>
  </rcc>
  <rcc rId="2960" sId="1" odxf="1" dxf="1" numFmtId="19">
    <nc r="K201">
      <v>43276</v>
    </nc>
    <odxf>
      <numFmt numFmtId="0" formatCode="General"/>
    </odxf>
    <ndxf>
      <numFmt numFmtId="19" formatCode="dd/mm/yyyy"/>
    </ndxf>
  </rcc>
  <rcc rId="2961" sId="1" odxf="1" dxf="1" numFmtId="19">
    <nc r="L201">
      <v>43337</v>
    </nc>
    <odxf>
      <numFmt numFmtId="0" formatCode="General"/>
    </odxf>
    <ndxf>
      <numFmt numFmtId="19" formatCode="dd/mm/yyyy"/>
    </ndxf>
  </rcc>
  <rcv guid="{C408A2F1-296F-4EAD-B15B-336D73846FDD}" action="delete"/>
  <rdn rId="0" localSheetId="1" customView="1" name="Z_C408A2F1_296F_4EAD_B15B_336D73846FDD_.wvu.PrintArea" hidden="1" oldHidden="1">
    <formula>Sheet1!$A$1:$AL$369</formula>
    <oldFormula>Sheet1!$A$1:$AL$369</oldFormula>
  </rdn>
  <rdn rId="0" localSheetId="1" customView="1" name="Z_C408A2F1_296F_4EAD_B15B_336D73846FDD_.wvu.FilterData" hidden="1" oldHidden="1">
    <formula>Sheet1!$A$6:$AL$369</formula>
    <oldFormula>Sheet1!$A$6:$AL$369</oldFormula>
  </rdn>
  <rcv guid="{C408A2F1-296F-4EAD-B15B-336D73846FDD}"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3" sId="1">
    <nc r="D314" t="inlineStr">
      <is>
        <t>MP</t>
      </is>
    </nc>
  </rcc>
  <rcc rId="1594" sId="1">
    <nc r="E314" t="inlineStr">
      <is>
        <t>AP 2/11i  /2.3</t>
      </is>
    </nc>
  </rcc>
  <rcc rId="1595" sId="1">
    <nc r="F314" t="inlineStr">
      <is>
        <t>IP9/2017 (MySMIS:
POCA/131/2/3)</t>
      </is>
    </nc>
  </rcc>
  <rcv guid="{7C1B4D6D-D666-48DD-AB17-E00791B6F0B6}" action="delete"/>
  <rdn rId="0" localSheetId="1" customView="1" name="Z_7C1B4D6D_D666_48DD_AB17_E00791B6F0B6_.wvu.PrintArea" hidden="1" oldHidden="1">
    <formula>Sheet1!$A$1:$AL$339</formula>
    <oldFormula>Sheet1!$A$1:$AL$339</oldFormula>
  </rdn>
  <rdn rId="0" localSheetId="1" customView="1" name="Z_7C1B4D6D_D666_48DD_AB17_E00791B6F0B6_.wvu.FilterData" hidden="1" oldHidden="1">
    <formula>Sheet1!$A$6:$DG$321</formula>
    <oldFormula>Sheet1!$A$6:$DG$321</oldFormula>
  </rdn>
  <rcv guid="{7C1B4D6D-D666-48DD-AB17-E00791B6F0B6}" action="add"/>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64" sId="1" odxf="1" dxf="1">
    <nc r="R201"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amily val="2"/>
        <charset val="238"/>
      </font>
    </odxf>
    <ndxf>
      <font>
        <b val="0"/>
        <sz val="12"/>
        <color auto="1"/>
        <family val="2"/>
        <charset val="238"/>
      </font>
    </ndxf>
  </rcc>
  <rcc rId="2965" sId="1">
    <nc r="Q201" t="inlineStr">
      <is>
        <t>APL</t>
      </is>
    </nc>
  </rcc>
  <rcc rId="2966" sId="1">
    <nc r="O201" t="inlineStr">
      <is>
        <t>Timiș</t>
      </is>
    </nc>
  </rcc>
  <rcc rId="2967" sId="1">
    <nc r="P201" t="inlineStr">
      <is>
        <t>Lugoj</t>
      </is>
    </nc>
  </rcc>
  <rcc rId="2968" sId="1">
    <nc r="U201">
      <v>0</v>
    </nc>
  </rcc>
  <rcc rId="2969" sId="1">
    <nc r="X201">
      <v>0</v>
    </nc>
  </rcc>
  <rcc rId="2970" sId="1">
    <oc r="Y201">
      <f>Z201+AA201</f>
    </oc>
    <nc r="Y201">
      <f>Z201+AA201</f>
    </nc>
  </rcc>
  <rcc rId="2971" sId="1" numFmtId="4">
    <nc r="Z201">
      <v>5808.72</v>
    </nc>
  </rcc>
  <rcc rId="2972" sId="1" numFmtId="4">
    <nc r="AA201">
      <v>0</v>
    </nc>
  </rcc>
  <rcc rId="2973" sId="1" odxf="1" dxf="1" numFmtId="4">
    <nc r="W201">
      <v>37756.660000000003</v>
    </nc>
    <ndxf>
      <font>
        <b val="0"/>
        <sz val="12"/>
        <color auto="1"/>
        <family val="2"/>
        <charset val="238"/>
      </font>
      <numFmt numFmtId="165" formatCode="#,##0.00_ ;\-#,##0.00\ "/>
    </ndxf>
  </rcc>
  <rcc rId="2974" sId="1" odxf="1" dxf="1" numFmtId="4">
    <nc r="T201">
      <v>246870.47</v>
    </nc>
    <ndxf>
      <font>
        <b val="0"/>
        <sz val="12"/>
        <color auto="1"/>
        <family val="2"/>
        <charset val="238"/>
      </font>
      <numFmt numFmtId="165" formatCode="#,##0.00_ ;\-#,##0.00\ "/>
    </ndxf>
  </rcc>
  <rcc rId="2975" sId="1">
    <oc r="AE201">
      <f>S201+V201+Y201+AB201</f>
    </oc>
    <nc r="AE201">
      <f>S201+V201+Y201+AB201</f>
    </nc>
  </rcc>
  <rcc rId="2976" sId="1">
    <nc r="AH201" t="inlineStr">
      <is>
        <t>implementare</t>
      </is>
    </nc>
  </rcc>
  <rcc rId="2977" sId="1" odxf="1" dxf="1">
    <nc r="M201">
      <f>S201/AE201*100</f>
    </nc>
    <odxf>
      <font>
        <b/>
        <sz val="12"/>
        <color auto="1"/>
        <family val="2"/>
        <charset val="238"/>
      </font>
      <numFmt numFmtId="0" formatCode="General"/>
    </odxf>
    <ndxf>
      <font>
        <b val="0"/>
        <sz val="12"/>
        <color auto="1"/>
        <family val="2"/>
        <charset val="238"/>
      </font>
      <numFmt numFmtId="164" formatCode="0.000000000"/>
    </ndxf>
  </rcc>
  <rfmt sheetId="1" sqref="N201">
    <dxf>
      <fill>
        <patternFill patternType="solid">
          <bgColor rgb="FFFFCCFF"/>
        </patternFill>
      </fill>
    </dxf>
  </rfmt>
  <rcc rId="2978" sId="1">
    <nc r="N201" t="inlineStr">
      <is>
        <t>ce nr are regiunea?</t>
      </is>
    </nc>
  </rcc>
  <rcv guid="{C408A2F1-296F-4EAD-B15B-336D73846FDD}" action="delete"/>
  <rdn rId="0" localSheetId="1" customView="1" name="Z_C408A2F1_296F_4EAD_B15B_336D73846FDD_.wvu.PrintArea" hidden="1" oldHidden="1">
    <formula>Sheet1!$A$1:$AL$369</formula>
    <oldFormula>Sheet1!$A$1:$AL$369</oldFormula>
  </rdn>
  <rdn rId="0" localSheetId="1" customView="1" name="Z_C408A2F1_296F_4EAD_B15B_336D73846FDD_.wvu.FilterData" hidden="1" oldHidden="1">
    <formula>Sheet1!$A$6:$AL$369</formula>
    <oldFormula>Sheet1!$A$6:$AL$369</oldFormula>
  </rdn>
  <rcv guid="{C408A2F1-296F-4EAD-B15B-336D73846FDD}" action="add"/>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81" sId="1" ref="A339:XFD340" action="insertRow">
    <undo index="65535" exp="area" ref3D="1" dr="$H$1:$N$1048576" dn="Z_65B035E3_87FA_46C5_996E_864F2C8D0EBC_.wvu.Cols" sId="1"/>
    <undo index="65535" exp="area" ref3D="1" dr="$G$1:$R$1048576" dn="Z_36624B2D_80F9_4F79_AC4A_B3547C36F23F_.wvu.Cols" sId="1"/>
  </rrc>
  <rrc rId="2982" sId="1" ref="A339:XFD340" action="insertRow">
    <undo index="65535" exp="area" ref3D="1" dr="$H$1:$N$1048576" dn="Z_65B035E3_87FA_46C5_996E_864F2C8D0EBC_.wvu.Cols" sId="1"/>
    <undo index="65535" exp="area" ref3D="1" dr="$G$1:$R$1048576" dn="Z_36624B2D_80F9_4F79_AC4A_B3547C36F23F_.wvu.Cols" sId="1"/>
  </rrc>
  <rrc rId="2983" sId="1" ref="A339:XFD340" action="insertRow">
    <undo index="65535" exp="area" ref3D="1" dr="$H$1:$N$1048576" dn="Z_65B035E3_87FA_46C5_996E_864F2C8D0EBC_.wvu.Cols" sId="1"/>
    <undo index="65535" exp="area" ref3D="1" dr="$G$1:$R$1048576" dn="Z_36624B2D_80F9_4F79_AC4A_B3547C36F23F_.wvu.Cols" sId="1"/>
  </rrc>
  <rrc rId="2984" sId="1" ref="A339:XFD340" action="insertRow">
    <undo index="65535" exp="area" ref3D="1" dr="$H$1:$N$1048576" dn="Z_65B035E3_87FA_46C5_996E_864F2C8D0EBC_.wvu.Cols" sId="1"/>
    <undo index="65535" exp="area" ref3D="1" dr="$G$1:$R$1048576" dn="Z_36624B2D_80F9_4F79_AC4A_B3547C36F23F_.wvu.Cols" sId="1"/>
  </rrc>
  <rcc rId="2985" sId="1">
    <nc r="S339">
      <f>T339+U339</f>
    </nc>
  </rcc>
  <rcc rId="2986" sId="1">
    <nc r="S340">
      <f>T340+U340</f>
    </nc>
  </rcc>
  <rcc rId="2987" sId="1">
    <nc r="S341">
      <f>T341+U341</f>
    </nc>
  </rcc>
  <rcc rId="2988" sId="1">
    <nc r="S342">
      <f>T342+U342</f>
    </nc>
  </rcc>
  <rcc rId="2989" sId="1">
    <nc r="S343">
      <f>T343+U343</f>
    </nc>
  </rcc>
  <rcc rId="2990" sId="1">
    <nc r="S344">
      <f>T344+U344</f>
    </nc>
  </rcc>
  <rcc rId="2991" sId="1">
    <nc r="S345">
      <f>T345+U345</f>
    </nc>
  </rcc>
  <rcc rId="2992" sId="1">
    <nc r="S346">
      <f>T346+U346</f>
    </nc>
  </rcc>
  <rcc rId="2993" sId="1">
    <nc r="V339">
      <f>W339+X339</f>
    </nc>
  </rcc>
  <rcc rId="2994" sId="1">
    <nc r="V340">
      <f>W340+X340</f>
    </nc>
  </rcc>
  <rcc rId="2995" sId="1">
    <nc r="V341">
      <f>W341+X341</f>
    </nc>
  </rcc>
  <rcc rId="2996" sId="1">
    <nc r="V342">
      <f>W342+X342</f>
    </nc>
  </rcc>
  <rcc rId="2997" sId="1">
    <nc r="V343">
      <f>W343+X343</f>
    </nc>
  </rcc>
  <rcc rId="2998" sId="1">
    <nc r="V344">
      <f>W344+X344</f>
    </nc>
  </rcc>
  <rcc rId="2999" sId="1">
    <nc r="V345">
      <f>W345+X345</f>
    </nc>
  </rcc>
  <rcc rId="3000" sId="1">
    <nc r="V346">
      <f>W346+X346</f>
    </nc>
  </rcc>
  <rcc rId="3001" sId="1">
    <nc r="Y339">
      <f>Z339+AA339</f>
    </nc>
  </rcc>
  <rcc rId="3002" sId="1">
    <nc r="Y340">
      <f>Z340+AA340</f>
    </nc>
  </rcc>
  <rcc rId="3003" sId="1">
    <nc r="Y341">
      <f>Z341+AA341</f>
    </nc>
  </rcc>
  <rcc rId="3004" sId="1">
    <nc r="Y342">
      <f>Z342+AA342</f>
    </nc>
  </rcc>
  <rcc rId="3005" sId="1">
    <nc r="Y343">
      <f>Z343+AA343</f>
    </nc>
  </rcc>
  <rcc rId="3006" sId="1">
    <nc r="Y344">
      <f>Z344+AA344</f>
    </nc>
  </rcc>
  <rcc rId="3007" sId="1">
    <nc r="Y345">
      <f>Z345+AA345</f>
    </nc>
  </rcc>
  <rcc rId="3008" sId="1">
    <nc r="Y346">
      <f>Z346+AA346</f>
    </nc>
  </rcc>
  <rcc rId="3009" sId="1">
    <nc r="AB339">
      <f>AC339+AD339</f>
    </nc>
  </rcc>
  <rcc rId="3010" sId="1">
    <nc r="AB340">
      <f>AC340+AD340</f>
    </nc>
  </rcc>
  <rcc rId="3011" sId="1">
    <nc r="AB341">
      <f>AC341+AD341</f>
    </nc>
  </rcc>
  <rcc rId="3012" sId="1">
    <nc r="AB342">
      <f>AC342+AD342</f>
    </nc>
  </rcc>
  <rcc rId="3013" sId="1">
    <nc r="AB343">
      <f>AC343+AD343</f>
    </nc>
  </rcc>
  <rcc rId="3014" sId="1">
    <nc r="AB344">
      <f>AC344+AD344</f>
    </nc>
  </rcc>
  <rcc rId="3015" sId="1">
    <nc r="AB345">
      <f>AC345+AD345</f>
    </nc>
  </rcc>
  <rcc rId="3016" sId="1">
    <nc r="AB346">
      <f>AC346+AD346</f>
    </nc>
  </rcc>
  <rcc rId="3017" sId="1">
    <nc r="AE339">
      <f>S339+V339+Y339+AB339</f>
    </nc>
  </rcc>
  <rcc rId="3018" sId="1">
    <nc r="AE340">
      <f>S340+V340+Y340+AB340</f>
    </nc>
  </rcc>
  <rcc rId="3019" sId="1">
    <nc r="AE341">
      <f>S341+V341+Y341+AB341</f>
    </nc>
  </rcc>
  <rcc rId="3020" sId="1">
    <nc r="AE342">
      <f>S342+V342+Y342+AB342</f>
    </nc>
  </rcc>
  <rcc rId="3021" sId="1">
    <nc r="AE343">
      <f>S343+V343+Y343+AB343</f>
    </nc>
  </rcc>
  <rcc rId="3022" sId="1">
    <nc r="AE344">
      <f>S344+V344+Y344+AB344</f>
    </nc>
  </rcc>
  <rcc rId="3023" sId="1">
    <nc r="AE345">
      <f>S345+V345+Y345+AB345</f>
    </nc>
  </rcc>
  <rcc rId="3024" sId="1">
    <nc r="AE346">
      <f>S346+V346+Y346+AB346</f>
    </nc>
  </rcc>
  <rcc rId="3025" sId="1">
    <nc r="AG339">
      <f>AE339+AF339</f>
    </nc>
  </rcc>
  <rcc rId="3026" sId="1">
    <nc r="AG340">
      <f>AE340+AF340</f>
    </nc>
  </rcc>
  <rcc rId="3027" sId="1">
    <nc r="AG341">
      <f>AE341+AF341</f>
    </nc>
  </rcc>
  <rcc rId="3028" sId="1">
    <nc r="AG342">
      <f>AE342+AF342</f>
    </nc>
  </rcc>
  <rcc rId="3029" sId="1">
    <nc r="AG343">
      <f>AE343+AF343</f>
    </nc>
  </rcc>
  <rcc rId="3030" sId="1">
    <nc r="AG344">
      <f>AE344+AF344</f>
    </nc>
  </rcc>
  <rcc rId="3031" sId="1">
    <nc r="AG345">
      <f>AE345+AF345</f>
    </nc>
  </rcc>
  <rcc rId="3032" sId="1">
    <nc r="AG346">
      <f>AE346+AF346</f>
    </nc>
  </rcc>
  <rcv guid="{7C1B4D6D-D666-48DD-AB17-E00791B6F0B6}" action="delete"/>
  <rdn rId="0" localSheetId="1" customView="1" name="Z_7C1B4D6D_D666_48DD_AB17_E00791B6F0B6_.wvu.PrintArea" hidden="1" oldHidden="1">
    <formula>Sheet1!$A$1:$AL$377</formula>
    <oldFormula>Sheet1!$A$1:$AL$377</oldFormula>
  </rdn>
  <rdn rId="0" localSheetId="1" customView="1" name="Z_7C1B4D6D_D666_48DD_AB17_E00791B6F0B6_.wvu.FilterData" hidden="1" oldHidden="1">
    <formula>Sheet1!$A$7:$DG$222</formula>
    <oldFormula>Sheet1!$A$7:$DG$222</oldFormula>
  </rdn>
  <rcv guid="{7C1B4D6D-D666-48DD-AB17-E00791B6F0B6}" action="add"/>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5" sId="1" numFmtId="4">
    <nc r="AJ9">
      <v>0</v>
    </nc>
  </rcc>
  <rcc rId="1296" sId="1" numFmtId="4">
    <nc r="AK9">
      <v>0</v>
    </nc>
  </rcc>
  <rcc rId="1297" sId="1" numFmtId="4">
    <oc r="AJ46">
      <v>0</v>
    </oc>
    <nc r="AJ46">
      <v>20867.740000000002</v>
    </nc>
  </rcc>
  <rcc rId="1298" sId="1" numFmtId="4">
    <oc r="AJ72">
      <v>0</v>
    </oc>
    <nc r="AJ72">
      <v>18267.57</v>
    </nc>
  </rcc>
  <rcc rId="1299" sId="1" numFmtId="4">
    <oc r="AJ110">
      <v>0</v>
    </oc>
    <nc r="AJ110">
      <v>42470.95</v>
    </nc>
  </rcc>
  <rcc rId="1300" sId="1" numFmtId="4">
    <oc r="AJ166">
      <v>0</v>
    </oc>
    <nc r="AJ166">
      <v>42472.33</v>
    </nc>
  </rcc>
  <rcv guid="{A87F3E0E-3A8E-4B82-8170-33752259B7DB}" action="delete"/>
  <rdn rId="0" localSheetId="1" customView="1" name="Z_A87F3E0E_3A8E_4B82_8170_33752259B7DB_.wvu.PrintArea" hidden="1" oldHidden="1">
    <formula>Sheet1!$A$1:$AL$338</formula>
    <oldFormula>Sheet1!$A$1:$AL$338</oldFormula>
  </rdn>
  <rdn rId="0" localSheetId="1" customView="1" name="Z_A87F3E0E_3A8E_4B82_8170_33752259B7DB_.wvu.FilterData" hidden="1" oldHidden="1">
    <formula>Sheet1!$A$6:$AL$338</formula>
    <oldFormula>Sheet1!$A$6:$AL$338</oldFormula>
  </rdn>
  <rcv guid="{A87F3E0E-3A8E-4B82-8170-33752259B7DB}"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8" sId="1">
    <nc r="C313">
      <v>453</v>
    </nc>
  </rcc>
  <rcc rId="1599" sId="1">
    <nc r="B313">
      <v>118978</v>
    </nc>
  </rcc>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3" sId="1" numFmtId="4">
    <oc r="AJ224">
      <v>5849501.2200000007</v>
    </oc>
    <nc r="AJ224">
      <f>5849501.22+34624.03</f>
    </nc>
  </rcc>
  <rcc rId="1304" sId="1" numFmtId="4">
    <oc r="AJ231">
      <v>16755776.93</v>
    </oc>
    <nc r="AJ231">
      <f>16755776.93+2288132.21</f>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5" sId="1" numFmtId="4">
    <oc r="AJ238">
      <v>452513.95</v>
    </oc>
    <nc r="AJ238">
      <f>452513.95+76690.71</f>
    </nc>
  </rcc>
  <rcc rId="1306" sId="1">
    <oc r="AJ241">
      <v>1854921.77</v>
    </oc>
    <nc r="AJ241">
      <f>1854921.77</f>
    </nc>
  </rcc>
  <rcc rId="1307" sId="1" numFmtId="4">
    <oc r="AJ244">
      <v>51639.729999999996</v>
    </oc>
    <nc r="AJ244">
      <f>51639.73+82241.2</f>
    </nc>
  </rcc>
  <rcc rId="1308" sId="1" numFmtId="4">
    <oc r="AJ246">
      <v>137690.72</v>
    </oc>
    <nc r="AJ246">
      <f>137690.72+45607.36</f>
    </nc>
  </rcc>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9" sId="1">
    <oc r="AJ244">
      <f>51639.73+82241.2</f>
    </oc>
    <nc r="AJ244">
      <f>51639.73</f>
    </nc>
  </rcc>
  <rcc rId="1310" sId="1" numFmtId="4">
    <oc r="AJ243">
      <v>2700089.65</v>
    </oc>
    <nc r="AJ243">
      <f>2700089.65+82241.2</f>
    </nc>
  </rcc>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1" sId="1">
    <oc r="AJ244">
      <f>51639.73</f>
    </oc>
    <nc r="AJ244">
      <f>51639.73+64908.11</f>
    </nc>
  </rcc>
  <rcc rId="1312" sId="1">
    <oc r="AJ246">
      <f>137690.72+45607.36</f>
    </oc>
    <nc r="AJ246">
      <f>137690.72+51834.75</f>
    </nc>
  </rcc>
  <rcc rId="1313" sId="1">
    <oc r="AJ243">
      <f>2700089.65+82241.2</f>
    </oc>
    <nc r="AJ243">
      <f>2700089.65+45607.36</f>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4" sId="1">
    <oc r="F31" t="inlineStr">
      <is>
        <t>CP4 less /2018</t>
      </is>
    </oc>
    <nc r="F31" t="inlineStr">
      <is>
        <t>CP4 less /2017</t>
      </is>
    </nc>
  </rcc>
  <rfmt sheetId="1" sqref="G305:H30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G305" start="0" length="0">
    <dxf>
      <font>
        <i val="0"/>
        <sz val="10"/>
        <charset val="1"/>
      </font>
      <alignment vertical="center"/>
    </dxf>
  </rfmt>
  <rfmt sheetId="1" sqref="H305" start="0" length="0">
    <dxf>
      <font>
        <sz val="10"/>
        <charset val="1"/>
      </font>
      <alignment vertical="center"/>
    </dxf>
  </rfmt>
  <rcv guid="{7C1B4D6D-D666-48DD-AB17-E00791B6F0B6}" action="delete"/>
  <rdn rId="0" localSheetId="1" customView="1" name="Z_7C1B4D6D_D666_48DD_AB17_E00791B6F0B6_.wvu.PrintArea" hidden="1" oldHidden="1">
    <formula>Sheet1!$A$1:$AL$338</formula>
    <oldFormula>Sheet1!$A$1:$AL$338</oldFormula>
  </rdn>
  <rdn rId="0" localSheetId="1" customView="1" name="Z_7C1B4D6D_D666_48DD_AB17_E00791B6F0B6_.wvu.FilterData" hidden="1" oldHidden="1">
    <formula>Sheet1!$A$6:$DG$321</formula>
    <oldFormula>Sheet1!$A$6:$DG$321</oldFormula>
  </rdn>
  <rcv guid="{7C1B4D6D-D666-48DD-AB17-E00791B6F0B6}" action="add"/>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7" sId="1">
    <oc r="AJ241">
      <f>1854921.77</f>
    </oc>
    <nc r="AJ241">
      <f>1854921.77+82241.2</f>
    </nc>
  </rcc>
  <rcc rId="1318" sId="1" numFmtId="4">
    <oc r="AJ266">
      <v>559604.05999999994</v>
    </oc>
    <nc r="AJ266">
      <f>559604.06+125761.16</f>
    </nc>
  </rcc>
  <rcc rId="1319" sId="1" numFmtId="4">
    <oc r="AJ257">
      <v>4923177.41</v>
    </oc>
    <nc r="AJ257">
      <f>4923177.41+2008542</f>
    </nc>
  </rcc>
  <rcc rId="1320" sId="1" numFmtId="4">
    <oc r="AJ274">
      <v>0</v>
    </oc>
    <nc r="AJ274">
      <v>42483.88</v>
    </nc>
  </rcc>
  <rcc rId="1321" sId="1" numFmtId="4">
    <oc r="AJ293">
      <v>0</v>
    </oc>
    <nc r="AJ293">
      <v>93500</v>
    </nc>
  </rcc>
  <rcc rId="1322" sId="1" numFmtId="4">
    <oc r="AJ287">
      <v>0</v>
    </oc>
    <nc r="AJ287">
      <v>97741.37</v>
    </nc>
  </rcc>
  <rcc rId="1323" sId="1" numFmtId="4">
    <oc r="AJ288">
      <v>0</v>
    </oc>
    <nc r="AJ288">
      <v>91800</v>
    </nc>
  </rcc>
  <rcc rId="1324" sId="1" numFmtId="4">
    <oc r="AJ290">
      <v>0</v>
    </oc>
    <nc r="AJ290">
      <v>96397</v>
    </nc>
  </rcc>
  <rcc rId="1325" sId="1" numFmtId="4">
    <oc r="AJ286">
      <v>0</v>
    </oc>
    <nc r="AJ286">
      <v>98250</v>
    </nc>
  </rcc>
  <rcc rId="1326" sId="1" numFmtId="4">
    <oc r="AJ291">
      <v>0</v>
    </oc>
    <nc r="AJ291">
      <v>90358.38</v>
    </nc>
  </rcc>
  <rcc rId="1327" sId="1" numFmtId="4">
    <oc r="AJ295">
      <v>0</v>
    </oc>
    <nc r="AJ295">
      <v>95395.45</v>
    </nc>
  </rcc>
  <rcc rId="1328" sId="1" numFmtId="4">
    <oc r="AJ289">
      <v>0</v>
    </oc>
    <nc r="AJ289">
      <v>69325.55</v>
    </nc>
  </rcc>
  <rcc rId="1329" sId="1" numFmtId="4">
    <oc r="AK231">
      <v>0</v>
    </oc>
    <nc r="AK231">
      <v>292940.12</v>
    </nc>
  </rcc>
  <rcc rId="1330" sId="1">
    <oc r="AJ231">
      <f>16755776.93+2288132.21</f>
    </oc>
    <nc r="AJ231">
      <f>16755776.93+1995192.09</f>
    </nc>
  </rcc>
  <rcc rId="1331" sId="1">
    <oc r="AJ277">
      <v>62185</v>
    </oc>
    <nc r="AJ277">
      <f>62185+73456.48</f>
    </nc>
  </rcc>
  <rcc rId="1332" sId="1" numFmtId="4">
    <oc r="AK277">
      <v>0</v>
    </oc>
    <nc r="AK277">
      <v>14008.52</v>
    </nc>
  </rcc>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10" start="0" length="0">
    <dxf>
      <font>
        <sz val="11"/>
        <color theme="1"/>
        <name val="Calibri"/>
        <family val="2"/>
        <charset val="238"/>
        <scheme val="minor"/>
      </font>
      <alignment vertical="bottom" wrapText="0"/>
      <border outline="0">
        <left/>
        <right/>
        <top/>
        <bottom/>
      </border>
    </dxf>
  </rfmt>
  <rfmt sheetId="1" xfDxf="1" sqref="G310" start="0" length="0">
    <dxf>
      <font>
        <i/>
        <color rgb="FF0D0D0D"/>
      </font>
      <alignment wrapText="1"/>
    </dxf>
  </rfmt>
  <rcc rId="1333" sId="1" odxf="1" dxf="1">
    <nc r="G310" t="inlineStr">
      <is>
        <t>Creșterea gradului de pregătire profesională a personalului auxiliar pentru a face față noilor provocări legislative</t>
      </is>
    </nc>
    <ndxf>
      <font>
        <i val="0"/>
        <sz val="12"/>
        <color auto="1"/>
      </font>
      <alignment horizontal="left" vertical="center"/>
      <border outline="0">
        <left style="thin">
          <color indexed="64"/>
        </left>
        <right style="thin">
          <color indexed="64"/>
        </right>
        <top style="thin">
          <color indexed="64"/>
        </top>
        <bottom style="thin">
          <color indexed="64"/>
        </bottom>
      </border>
    </ndxf>
  </rcc>
  <rcc rId="1334" sId="1">
    <nc r="H310" t="inlineStr">
      <is>
        <t>Școala Națională de Grefieri</t>
      </is>
    </nc>
  </rcc>
  <rcc rId="1335" sId="1">
    <nc r="I310" t="inlineStr">
      <is>
        <t>n.a</t>
      </is>
    </nc>
  </rcc>
  <rcc rId="1336" sId="1">
    <oc r="I308" t="inlineStr">
      <is>
        <t>NA</t>
      </is>
    </oc>
    <nc r="I308" t="inlineStr">
      <is>
        <t>n.a</t>
      </is>
    </nc>
  </rcc>
  <rcc rId="1337" sId="1">
    <nc r="D310" t="inlineStr">
      <is>
        <t>MP</t>
      </is>
    </nc>
  </rcc>
  <rcc rId="1338" sId="1">
    <nc r="C310">
      <v>455</v>
    </nc>
  </rcc>
  <rcc rId="1339" sId="1">
    <nc r="B310">
      <v>118716</v>
    </nc>
  </rcc>
  <rcc rId="1340" sId="1">
    <nc r="F310" t="inlineStr">
      <is>
        <t>IP9/2017 (MySMIS:
POCA/131/2/3)</t>
      </is>
    </nc>
  </rcc>
  <rcc rId="1341" sId="1" xfDxf="1" dxf="1">
    <nc r="E310" t="inlineStr">
      <is>
        <t>AP 2/11i  /2.2</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1342" sId="1">
    <nc r="J310" t="inlineStr">
      <is>
        <t>„Cresterea gradului de pregatire profesionala a personalului
auxiliar din cadrul instanþelor si parchetelor în vederea îmbunataþirii calitaþii serviciilor furnizate la nivelul sistemului judiciar”.
Obiectivele specifice ale proiectului
1. Obiectivul specific al proiectului consta în îmbunataþirea cunostinþelor si abilitaþilor profesionale la nivelul personalului auxiliar de
specialitate din cadrul instanþelor si parchetelor în vederea unificarii jurisprudenþei,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Operaþional
Capacitate Administrativa 2014 – 2020: Asigurarea unei transparenþe si integritaþi sporite la nivelul sistemului judiciar în vederea
îmbunataþirii accesului si a calitaþii serviciilor furnizate la nivelul acestuia.</t>
      </is>
    </nc>
  </rcc>
  <rcc rId="1343" sId="1" numFmtId="19">
    <nc r="K310">
      <v>43249</v>
    </nc>
  </rcc>
  <rcc rId="1344" sId="1" numFmtId="19">
    <nc r="L310">
      <v>43980</v>
    </nc>
  </rcc>
  <rcc rId="1345" sId="1">
    <oc r="Q309" t="inlineStr">
      <is>
        <t>ONG</t>
      </is>
    </oc>
    <nc r="Q309" t="inlineStr">
      <is>
        <t>APC</t>
      </is>
    </nc>
  </rcc>
  <rcc rId="1346" sId="1">
    <nc r="N310" t="inlineStr">
      <is>
        <t>Proiect cu acoperire națională</t>
      </is>
    </nc>
  </rcc>
  <rcc rId="1347" sId="1">
    <nc r="O310" t="inlineStr">
      <is>
        <t>Bucuresti</t>
      </is>
    </nc>
  </rcc>
  <rcc rId="1348" sId="1">
    <nc r="P310" t="inlineStr">
      <is>
        <t>Bucuresti</t>
      </is>
    </nc>
  </rcc>
  <rcc rId="1349" sId="1">
    <nc r="Q310" t="inlineStr">
      <is>
        <t>APC</t>
      </is>
    </nc>
  </rcc>
  <rcc rId="1350" sId="1">
    <nc r="R310" t="inlineStr">
      <is>
        <t>119 - Investiții în capacitatea instituțională și în eficiența administrațiilor și a serviciilor publice la nivel național, regional și local, în perspectiva realizării de reforme, a unei mai bune legiferări și a bunei guvernanțe</t>
      </is>
    </nc>
  </rcc>
  <rfmt sheetId="1" s="1" sqref="T310" start="0" length="0">
    <dxf>
      <font>
        <sz val="11"/>
        <color theme="1"/>
        <name val="Calibri"/>
        <family val="2"/>
        <charset val="238"/>
        <scheme val="minor"/>
      </font>
      <numFmt numFmtId="0" formatCode="General"/>
      <fill>
        <patternFill patternType="none">
          <bgColor indexed="65"/>
        </patternFill>
      </fill>
      <alignment horizontal="general" vertical="bottom" wrapText="0"/>
      <border outline="0">
        <left/>
        <right/>
        <top/>
        <bottom/>
      </border>
    </dxf>
  </rfmt>
  <rfmt sheetId="1" sqref="T310" start="0" length="0">
    <dxf>
      <numFmt numFmtId="4" formatCode="#,##0.00"/>
    </dxf>
  </rfmt>
  <rfmt sheetId="1" xfDxf="1" sqref="T310" start="0" length="0">
    <dxf>
      <font>
        <b/>
        <sz val="12"/>
        <color rgb="FF2E6E9E"/>
      </font>
      <numFmt numFmtId="4" formatCode="#,##0.00"/>
      <alignment wrapText="1"/>
    </dxf>
  </rfmt>
  <rfmt sheetId="1" s="1" sqref="T310" start="0" length="0">
    <dxf>
      <font>
        <b val="0"/>
        <sz val="12"/>
        <color auto="1"/>
        <name val="Calibri"/>
        <family val="2"/>
        <charset val="238"/>
        <scheme val="minor"/>
      </font>
      <numFmt numFmtId="165" formatCode="#,##0.00_ ;\-#,##0.00\ "/>
      <alignment horizontal="right" vertical="center"/>
      <border outline="0">
        <left style="thin">
          <color indexed="64"/>
        </left>
        <right style="thin">
          <color indexed="64"/>
        </right>
        <top style="thin">
          <color indexed="64"/>
        </top>
        <bottom style="thin">
          <color indexed="64"/>
        </bottom>
      </border>
    </dxf>
  </rfmt>
  <rcc rId="1351" sId="1" numFmtId="4">
    <nc r="U310">
      <v>453708.1</v>
    </nc>
  </rcc>
  <rcc rId="1352" sId="1" odxf="1" dxf="1" numFmtId="4">
    <nc r="T310">
      <v>1889981.32</v>
    </nc>
    <ndxf>
      <fill>
        <patternFill patternType="solid">
          <bgColor rgb="FFFFFF00"/>
        </patternFill>
      </fill>
    </ndxf>
  </rcc>
  <rfmt sheetId="1" sqref="Z310" start="0" length="0">
    <dxf>
      <numFmt numFmtId="4" formatCode="#,##0.00"/>
    </dxf>
  </rfmt>
  <rfmt sheetId="1" s="1" sqref="Z310" start="0" length="0">
    <dxf>
      <font>
        <sz val="12"/>
        <color auto="1"/>
        <name val="Calibri"/>
        <family val="2"/>
        <charset val="238"/>
        <scheme val="minor"/>
      </font>
      <numFmt numFmtId="165" formatCode="#,##0.00_ ;\-#,##0.00\ "/>
      <alignment horizontal="right" vertical="center" wrapText="1"/>
    </dxf>
  </rfmt>
  <rfmt sheetId="1" sqref="AA310" start="0" length="0">
    <dxf>
      <numFmt numFmtId="4" formatCode="#,##0.00"/>
    </dxf>
  </rfmt>
  <rcc rId="1353" sId="1" odxf="1" s="1" dxf="1" numFmtId="4">
    <nc r="AA310">
      <v>113427.02</v>
    </nc>
    <ndxf>
      <font>
        <sz val="12"/>
        <color auto="1"/>
        <name val="Calibri"/>
        <family val="2"/>
        <charset val="238"/>
        <scheme val="minor"/>
      </font>
      <numFmt numFmtId="165" formatCode="#,##0.00_ ;\-#,##0.00\ "/>
      <alignment horizontal="right" vertical="center" wrapText="1"/>
    </ndxf>
  </rcc>
  <rcc rId="1354" sId="1" numFmtId="4">
    <nc r="Z310">
      <v>333526.12</v>
    </nc>
  </rcc>
  <rcc rId="1355" sId="1" numFmtId="4">
    <nc r="AF310">
      <v>0</v>
    </nc>
  </rcc>
  <rcc rId="1356" sId="1">
    <nc r="AH310" t="inlineStr">
      <is>
        <t>implementare</t>
      </is>
    </nc>
  </rcc>
  <rcc rId="1357" sId="1">
    <nc r="AH309" t="inlineStr">
      <is>
        <t>implementare</t>
      </is>
    </nc>
  </rcc>
  <rcc rId="1358" sId="1">
    <oc r="E288" t="inlineStr">
      <is>
        <t>AP1/11i /1.2</t>
      </is>
    </oc>
    <nc r="E288" t="inlineStr">
      <is>
        <t>AP1/11i /1.1</t>
      </is>
    </nc>
  </rcc>
  <rcc rId="1359" sId="1">
    <oc r="E293" t="inlineStr">
      <is>
        <t>AP1/11i /1.2</t>
      </is>
    </oc>
    <nc r="E293" t="inlineStr">
      <is>
        <t>AP1/11i /1.1</t>
      </is>
    </nc>
  </rcc>
  <rcc rId="1360" sId="1">
    <oc r="E294" t="inlineStr">
      <is>
        <t>AP1/11i /1.2</t>
      </is>
    </oc>
    <nc r="E294" t="inlineStr">
      <is>
        <t>AP1/11i /1.1</t>
      </is>
    </nc>
  </rcc>
  <rcc rId="1361" sId="1">
    <oc r="E295" t="inlineStr">
      <is>
        <t>AP1/11i /1.2</t>
      </is>
    </oc>
    <nc r="E295" t="inlineStr">
      <is>
        <t>AP1/11i /1.1</t>
      </is>
    </nc>
  </rcc>
  <rcc rId="1362" sId="1">
    <oc r="E299" t="inlineStr">
      <is>
        <t>AP1/11i /1.2</t>
      </is>
    </oc>
    <nc r="E299" t="inlineStr">
      <is>
        <t>AP1/11i /1.1</t>
      </is>
    </nc>
  </rcc>
  <rcc rId="1363" sId="1">
    <oc r="E300" t="inlineStr">
      <is>
        <t>AP1/11i /1.2</t>
      </is>
    </oc>
    <nc r="E300" t="inlineStr">
      <is>
        <t>AP1/11i /1.1</t>
      </is>
    </nc>
  </rcc>
  <rcc rId="1364" sId="1">
    <oc r="E302" t="inlineStr">
      <is>
        <t>AP1/1.1i/1.2</t>
      </is>
    </oc>
    <nc r="E302" t="inlineStr">
      <is>
        <t>AP1/11i /1.1</t>
      </is>
    </nc>
  </rcc>
  <rcc rId="1365" sId="1">
    <oc r="E304" t="inlineStr">
      <is>
        <t>AP1/1.1i/1.2</t>
      </is>
    </oc>
    <nc r="E304" t="inlineStr">
      <is>
        <t>AP1/11i /1.1</t>
      </is>
    </nc>
  </rcc>
  <rcc rId="1366" sId="1">
    <oc r="E305" t="inlineStr">
      <is>
        <t>AP1/1.1i/1.2</t>
      </is>
    </oc>
    <nc r="E305" t="inlineStr">
      <is>
        <t>AP1/11i /1.1</t>
      </is>
    </nc>
  </rcc>
  <rcc rId="1367" sId="1">
    <oc r="E306" t="inlineStr">
      <is>
        <t>AP1/1.1i/1.2</t>
      </is>
    </oc>
    <nc r="E306" t="inlineStr">
      <is>
        <t>AP1/11i /1.1</t>
      </is>
    </nc>
  </rcc>
  <rcc rId="1368" sId="1">
    <oc r="E307" t="inlineStr">
      <is>
        <t>AP1/1.1i/1.2</t>
      </is>
    </oc>
    <nc r="E307" t="inlineStr">
      <is>
        <t>AP1/11i /1.1</t>
      </is>
    </nc>
  </rcc>
  <rcc rId="1369" sId="1">
    <oc r="E308" t="inlineStr">
      <is>
        <t>AP1/1.1i/1.2</t>
      </is>
    </oc>
    <nc r="E308" t="inlineStr">
      <is>
        <t>AP1/11i /1.1</t>
      </is>
    </nc>
  </rcc>
  <rcv guid="{7C1B4D6D-D666-48DD-AB17-E00791B6F0B6}" action="delete"/>
  <rdn rId="0" localSheetId="1" customView="1" name="Z_7C1B4D6D_D666_48DD_AB17_E00791B6F0B6_.wvu.PrintArea" hidden="1" oldHidden="1">
    <formula>Sheet1!$A$1:$AL$338</formula>
    <oldFormula>Sheet1!$A$1:$AL$338</oldFormula>
  </rdn>
  <rdn rId="0" localSheetId="1" customView="1" name="Z_7C1B4D6D_D666_48DD_AB17_E00791B6F0B6_.wvu.FilterData" hidden="1" oldHidden="1">
    <formula>Sheet1!$A$6:$DG$321</formula>
    <oldFormula>Sheet1!$A$6:$DG$321</oldFormula>
  </rdn>
  <rcv guid="{7C1B4D6D-D666-48DD-AB17-E00791B6F0B6}" action="add"/>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2" sId="1">
    <oc r="E310" t="inlineStr">
      <is>
        <t>AP 2/11i  /2.2</t>
      </is>
    </oc>
    <nc r="E310" t="inlineStr">
      <is>
        <t>AP 2/11i  /2.3</t>
      </is>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73" sId="1" ref="A336:XFD336" action="insertRow">
    <undo index="65535" exp="area" ref3D="1" dr="$H$1:$N$1048576" dn="Z_65B035E3_87FA_46C5_996E_864F2C8D0EBC_.wvu.Cols" sId="1"/>
  </rrc>
  <rcc rId="1374" sId="1">
    <nc r="F336" t="inlineStr">
      <is>
        <t>IP9/2017 (MySMIS:
POCA/131/2/3)</t>
      </is>
    </nc>
  </rcc>
  <rcc rId="1375" sId="1">
    <nc r="D336">
      <f>COUNTIFS(F$7:F$323,$F336)</f>
    </nc>
  </rcc>
  <rcc rId="1376" sId="1">
    <nc r="S336">
      <f>SUMIFS(S$7:S$323,$F$7:$F$323,$F336)</f>
    </nc>
  </rcc>
  <rcc rId="1377" sId="1">
    <nc r="T336">
      <f>SUMIFS(T$7:T$323,$F$7:$F$323,$F336)</f>
    </nc>
  </rcc>
  <rcc rId="1378" sId="1">
    <nc r="U336">
      <f>SUMIFS(U$7:U$323,$F$7:$F$323,$F336)</f>
    </nc>
  </rcc>
  <rcc rId="1379" sId="1">
    <nc r="V336">
      <f>SUMIFS(V$7:V$323,$F$7:$F$323,$F336)</f>
    </nc>
  </rcc>
  <rcc rId="1380" sId="1">
    <nc r="W336">
      <f>SUMIFS(W$7:W$323,$F$7:$F$323,$F336)</f>
    </nc>
  </rcc>
  <rcc rId="1381" sId="1">
    <nc r="X336">
      <f>SUMIFS(X$7:X$323,$F$7:$F$323,$F336)</f>
    </nc>
  </rcc>
  <rcc rId="1382" sId="1">
    <nc r="Y336">
      <f>SUMIFS(Y$7:Y$323,$F$7:$F$323,$F336)</f>
    </nc>
  </rcc>
  <rcc rId="1383" sId="1">
    <nc r="Z336">
      <f>SUMIFS(Z$7:Z$323,$F$7:$F$323,$F336)</f>
    </nc>
  </rcc>
  <rcc rId="1384" sId="1">
    <nc r="AA336">
      <f>SUMIFS(AA$7:AA$323,$F$7:$F$323,$F336)</f>
    </nc>
  </rcc>
  <rcc rId="1385" sId="1">
    <nc r="AB336">
      <f>SUMIFS(AB$7:AB$323,$F$7:$F$323,$F336)</f>
    </nc>
  </rcc>
  <rcc rId="1386" sId="1">
    <nc r="AC336">
      <f>SUMIFS(AC$7:AC$323,$F$7:$F$323,$F336)</f>
    </nc>
  </rcc>
  <rcc rId="1387" sId="1">
    <nc r="AD336">
      <f>SUMIFS(AD$7:AD$323,$F$7:$F$323,$F336)</f>
    </nc>
  </rcc>
  <rcc rId="1388" sId="1">
    <nc r="AE336">
      <f>SUMIFS(AE$7:AE$323,$F$7:$F$323,$F336)</f>
    </nc>
  </rcc>
  <rcc rId="1389" sId="1">
    <nc r="AF336">
      <f>SUMIFS(AF$7:AF$323,$F$7:$F$323,$F336)</f>
    </nc>
  </rcc>
  <rcc rId="1390" sId="1">
    <nc r="AG336">
      <f>SUMIFS(AG$7:AG$323,$F$7:$F$323,$F336)</f>
    </nc>
  </rcc>
  <rcc rId="1391" sId="1">
    <nc r="AJ336">
      <f>SUMIFS(AJ$7:AJ$323,$F$7:$F$323,$F336)</f>
    </nc>
  </rcc>
  <rcc rId="1392" sId="1">
    <nc r="AK336">
      <f>SUMIFS(AK$7:AK$323,$F$7:$F$323,$F336)</f>
    </nc>
  </rcc>
  <rcc rId="1393" sId="1">
    <nc r="E336" t="inlineStr">
      <is>
        <t xml:space="preserve">TOTAL </t>
      </is>
    </nc>
  </rcc>
  <rcc rId="1394" sId="1">
    <oc r="S337">
      <f>SUM(S332:S335)</f>
    </oc>
    <nc r="S337">
      <f>SUM(S332:S336)</f>
    </nc>
  </rcc>
  <rcc rId="1395" sId="1">
    <oc r="T337">
      <f>SUM(T332:T335)</f>
    </oc>
    <nc r="T337">
      <f>SUM(T332:T336)</f>
    </nc>
  </rcc>
  <rcc rId="1396" sId="1">
    <oc r="U337">
      <f>SUM(U332:U335)</f>
    </oc>
    <nc r="U337">
      <f>SUM(U332:U336)</f>
    </nc>
  </rcc>
  <rcc rId="1397" sId="1">
    <oc r="V337">
      <f>SUM(V332:V335)</f>
    </oc>
    <nc r="V337">
      <f>SUM(V332:V336)</f>
    </nc>
  </rcc>
  <rcc rId="1398" sId="1">
    <oc r="W337">
      <f>SUM(W332:W335)</f>
    </oc>
    <nc r="W337">
      <f>SUM(W332:W336)</f>
    </nc>
  </rcc>
  <rcc rId="1399" sId="1">
    <oc r="X337">
      <f>SUM(X332:X335)</f>
    </oc>
    <nc r="X337">
      <f>SUM(X332:X336)</f>
    </nc>
  </rcc>
  <rcc rId="1400" sId="1">
    <oc r="Y337">
      <f>SUM(Y332:Y335)</f>
    </oc>
    <nc r="Y337">
      <f>SUM(Y332:Y336)</f>
    </nc>
  </rcc>
  <rcc rId="1401" sId="1">
    <oc r="Z337">
      <f>SUM(Z332:Z335)</f>
    </oc>
    <nc r="Z337">
      <f>SUM(Z332:Z336)</f>
    </nc>
  </rcc>
  <rcc rId="1402" sId="1">
    <oc r="AA337">
      <f>SUM(AA332:AA335)</f>
    </oc>
    <nc r="AA337">
      <f>SUM(AA332:AA336)</f>
    </nc>
  </rcc>
  <rcc rId="1403" sId="1">
    <oc r="AB337">
      <f>SUM(AB332:AB335)</f>
    </oc>
    <nc r="AB337">
      <f>SUM(AB332:AB336)</f>
    </nc>
  </rcc>
  <rcc rId="1404" sId="1">
    <oc r="AC337">
      <f>SUM(AC332:AC335)</f>
    </oc>
    <nc r="AC337">
      <f>SUM(AC332:AC336)</f>
    </nc>
  </rcc>
  <rcc rId="1405" sId="1">
    <oc r="AD337">
      <f>SUM(AD332:AD335)</f>
    </oc>
    <nc r="AD337">
      <f>SUM(AD332:AD336)</f>
    </nc>
  </rcc>
  <rcc rId="1406" sId="1">
    <oc r="AE337">
      <f>SUM(AE332:AE335)</f>
    </oc>
    <nc r="AE337">
      <f>SUM(AE332:AE336)</f>
    </nc>
  </rcc>
  <rcc rId="1407" sId="1">
    <oc r="AF337">
      <f>SUM(AF332:AF335)</f>
    </oc>
    <nc r="AF337">
      <f>SUM(AF332:AF336)</f>
    </nc>
  </rcc>
  <rcc rId="1408" sId="1">
    <oc r="AG337">
      <f>SUM(AG332:AG335)</f>
    </oc>
    <nc r="AG337">
      <f>SUM(AG332:AG336)</f>
    </nc>
  </rcc>
  <rcc rId="1409" sId="1">
    <nc r="AH337">
      <f>SUM(AH332:AH336)</f>
    </nc>
  </rcc>
  <rcc rId="1410" sId="1">
    <nc r="AI337">
      <f>SUM(AI332:AI336)</f>
    </nc>
  </rcc>
  <rcc rId="1411" sId="1">
    <oc r="AJ337">
      <f>SUM(AJ332:AJ335)</f>
    </oc>
    <nc r="AJ337">
      <f>SUM(AJ332:AJ336)</f>
    </nc>
  </rcc>
  <rcc rId="1412" sId="1">
    <oc r="AK337">
      <f>SUM(AK332:AK335)</f>
    </oc>
    <nc r="AK337">
      <f>SUM(AK332:AK336)</f>
    </nc>
  </rcc>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3" sId="1" numFmtId="4">
    <oc r="T299">
      <v>631683.28391918715</v>
    </oc>
    <nc r="T299">
      <v>631683.26391918701</v>
    </nc>
  </rcc>
  <rcc rId="1414" sId="1" numFmtId="4">
    <oc r="AC299">
      <v>15166.450108916997</v>
    </oc>
    <nc r="AC299">
      <v>15166.470108916999</v>
    </nc>
  </rcc>
  <rcv guid="{9980B309-0131-4577-BF29-212714399FDF}" action="delete"/>
  <rdn rId="0" localSheetId="1" customView="1" name="Z_9980B309_0131_4577_BF29_212714399FDF_.wvu.PrintArea" hidden="1" oldHidden="1">
    <formula>Sheet1!$A$1:$AL$339</formula>
    <oldFormula>Sheet1!$A$1:$AL$339</oldFormula>
  </rdn>
  <rdn rId="0" localSheetId="1" customView="1" name="Z_9980B309_0131_4577_BF29_212714399FDF_.wvu.FilterData" hidden="1" oldHidden="1">
    <formula>Sheet1!$A$6:$AL$339</formula>
    <oldFormula>Sheet1!$A$6:$AL$339</oldFormula>
  </rdn>
  <rcv guid="{9980B309-0131-4577-BF29-212714399FDF}"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0" sId="1" numFmtId="19">
    <oc r="L311">
      <v>43698</v>
    </oc>
    <nc r="L311">
      <v>43708</v>
    </nc>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7" sId="1" numFmtId="4">
    <oc r="U304">
      <v>145316.9</v>
    </oc>
    <nc r="U304">
      <v>145316.91</v>
    </nc>
  </rcc>
  <rcc rId="1418" sId="1" numFmtId="4">
    <oc r="X304">
      <v>36329.22</v>
    </oc>
    <nc r="X304">
      <v>36329.21</v>
    </nc>
  </rcc>
  <rcv guid="{3AFE79CE-CE75-447D-8C73-1AE63A224CBA}" action="delete"/>
  <rdn rId="0" localSheetId="1" customView="1" name="Z_3AFE79CE_CE75_447D_8C73_1AE63A224CBA_.wvu.PrintArea" hidden="1" oldHidden="1">
    <formula>Sheet1!$A$1:$AL$339</formula>
    <oldFormula>Sheet1!$A$1:$AL$339</oldFormula>
  </rdn>
  <rdn rId="0" localSheetId="1" customView="1" name="Z_3AFE79CE_CE75_447D_8C73_1AE63A224CBA_.wvu.FilterData" hidden="1" oldHidden="1">
    <formula>Sheet1!$A$6:$AL$339</formula>
    <oldFormula>Sheet1!$A$6:$AL$339</oldFormula>
  </rdn>
  <rcv guid="{3AFE79CE-CE75-447D-8C73-1AE63A224CBA}" action="add"/>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1" sId="1">
    <oc r="D337">
      <f>SUM(D332:D335)</f>
    </oc>
    <nc r="D337">
      <f>SUM(D332:D336)</f>
    </nc>
  </rcc>
  <rcv guid="{7C1B4D6D-D666-48DD-AB17-E00791B6F0B6}" action="delete"/>
  <rdn rId="0" localSheetId="1" customView="1" name="Z_7C1B4D6D_D666_48DD_AB17_E00791B6F0B6_.wvu.PrintArea" hidden="1" oldHidden="1">
    <formula>Sheet1!$A$1:$AL$339</formula>
    <oldFormula>Sheet1!$A$1:$AL$339</oldFormula>
  </rdn>
  <rdn rId="0" localSheetId="1" customView="1" name="Z_7C1B4D6D_D666_48DD_AB17_E00791B6F0B6_.wvu.FilterData" hidden="1" oldHidden="1">
    <formula>Sheet1!$A$6:$DG$321</formula>
    <oldFormula>Sheet1!$A$6:$DG$321</oldFormula>
  </rdn>
  <rcv guid="{7C1B4D6D-D666-48DD-AB17-E00791B6F0B6}" action="add"/>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4" sId="1" numFmtId="4">
    <oc r="T132">
      <v>332725.69</v>
    </oc>
    <nc r="T132">
      <v>332725.71000000002</v>
    </nc>
  </rcc>
  <rcc rId="1425" sId="1" numFmtId="4">
    <oc r="W132">
      <v>50887.48</v>
    </oc>
    <nc r="W132">
      <v>50887.46</v>
    </nc>
  </rcc>
  <rcv guid="{9980B309-0131-4577-BF29-212714399FDF}" action="delete"/>
  <rdn rId="0" localSheetId="1" customView="1" name="Z_9980B309_0131_4577_BF29_212714399FDF_.wvu.PrintArea" hidden="1" oldHidden="1">
    <formula>Sheet1!$A$1:$AL$339</formula>
    <oldFormula>Sheet1!$A$1:$AL$339</oldFormula>
  </rdn>
  <rdn rId="0" localSheetId="1" customView="1" name="Z_9980B309_0131_4577_BF29_212714399FDF_.wvu.FilterData" hidden="1" oldHidden="1">
    <formula>Sheet1!$A$6:$AL$339</formula>
    <oldFormula>Sheet1!$A$6:$AL$339</oldFormula>
  </rdn>
  <rcv guid="{9980B309-0131-4577-BF29-212714399FDF}" action="add"/>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9" sId="1">
    <oc r="H318" t="inlineStr">
      <is>
        <t>Consolidarea capacității instituționale a Oficiului Național al Registrului Comerțului, a sistemului registrului comerțului și a sistemului de publicitate legală</t>
      </is>
    </oc>
    <nc r="H318" t="inlineStr">
      <is>
        <t xml:space="preserve"> Oficiului Național al Registrului Comerțului</t>
      </is>
    </nc>
  </rcc>
  <rcc rId="2650" sId="1" numFmtId="4">
    <nc r="Z331">
      <v>1685055.21</v>
    </nc>
  </rcc>
  <rcc rId="2651" sId="1" numFmtId="4">
    <nc r="AA331">
      <v>573060.96</v>
    </nc>
  </rcc>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2" sId="1">
    <nc r="E361" t="inlineStr">
      <is>
        <t>TOTAL</t>
      </is>
    </nc>
  </rcc>
  <rcc rId="2653" sId="1">
    <nc r="E362" t="inlineStr">
      <is>
        <t>TOTAL</t>
      </is>
    </nc>
  </rcc>
  <rcc rId="2654" sId="1">
    <nc r="E363" t="inlineStr">
      <is>
        <t>TOTAL</t>
      </is>
    </nc>
  </rcc>
  <rcc rId="2655" sId="1">
    <nc r="E354" t="inlineStr">
      <is>
        <t>TOTAL</t>
      </is>
    </nc>
  </rcc>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06" start="0" length="0">
    <dxf>
      <font>
        <b val="0"/>
        <sz val="12"/>
        <color auto="1"/>
      </font>
    </dxf>
  </rfmt>
  <rcc rId="2656" sId="1" odxf="1" dxf="1">
    <nc r="D206" t="inlineStr">
      <is>
        <t>AI</t>
      </is>
    </nc>
    <odxf>
      <font>
        <b/>
        <sz val="12"/>
        <color auto="1"/>
      </font>
    </odxf>
    <ndxf>
      <font>
        <b val="0"/>
        <sz val="12"/>
        <color auto="1"/>
      </font>
    </ndxf>
  </rcc>
  <rcc rId="2657" sId="1" odxf="1" dxf="1">
    <nc r="E206" t="inlineStr">
      <is>
        <t>AP 2/2.1</t>
      </is>
    </nc>
    <odxf>
      <font>
        <b/>
        <sz val="12"/>
        <color auto="1"/>
      </font>
    </odxf>
    <ndxf>
      <font>
        <b val="0"/>
        <sz val="12"/>
        <color auto="1"/>
      </font>
    </ndxf>
  </rcc>
  <rcc rId="2658" sId="1" odxf="1" dxf="1">
    <nc r="F206" t="inlineStr">
      <is>
        <t>CP6 less /2017</t>
      </is>
    </nc>
    <odxf>
      <font>
        <b/>
        <sz val="12"/>
        <color auto="1"/>
      </font>
    </odxf>
    <ndxf>
      <font>
        <b val="0"/>
        <sz val="12"/>
        <color auto="1"/>
      </font>
    </ndxf>
  </rcc>
  <rfmt sheetId="1" sqref="G206" start="0" length="0">
    <dxf>
      <font>
        <b val="0"/>
        <sz val="12"/>
        <color auto="1"/>
      </font>
    </dxf>
  </rfmt>
  <rfmt sheetId="1" sqref="H206" start="0" length="0">
    <dxf>
      <font>
        <b val="0"/>
        <sz val="12"/>
        <color auto="1"/>
      </font>
    </dxf>
  </rfmt>
  <rcc rId="2659" sId="1" odxf="1" dxf="1">
    <nc r="I206" t="inlineStr">
      <is>
        <t>na</t>
      </is>
    </nc>
    <odxf>
      <font>
        <b/>
        <sz val="12"/>
        <color auto="1"/>
      </font>
    </odxf>
    <ndxf>
      <font>
        <b val="0"/>
        <sz val="12"/>
        <color auto="1"/>
      </font>
    </ndxf>
  </rcc>
  <rfmt sheetId="1" sqref="J206" start="0" length="0">
    <dxf>
      <font>
        <b val="0"/>
        <sz val="12"/>
        <color auto="1"/>
      </font>
      <alignment horizontal="justify"/>
    </dxf>
  </rfmt>
  <rfmt sheetId="1" sqref="K206" start="0" length="0">
    <dxf>
      <numFmt numFmtId="19" formatCode="dd/mm/yyyy"/>
    </dxf>
  </rfmt>
  <rfmt sheetId="1" sqref="L206" start="0" length="0">
    <dxf>
      <numFmt numFmtId="19" formatCode="dd/mm/yyyy"/>
    </dxf>
  </rfmt>
  <rcc rId="2660" sId="1" odxf="1" dxf="1">
    <nc r="M206">
      <f>S206/AE206*100</f>
    </nc>
    <odxf>
      <font>
        <b/>
        <sz val="12"/>
        <color auto="1"/>
      </font>
      <numFmt numFmtId="0" formatCode="General"/>
    </odxf>
    <ndxf>
      <font>
        <b val="0"/>
        <sz val="12"/>
        <color auto="1"/>
      </font>
      <numFmt numFmtId="164" formatCode="0.000000000"/>
    </ndxf>
  </rcc>
  <rcc rId="2661" sId="1" odxf="1" dxf="1">
    <nc r="N206">
      <v>3</v>
    </nc>
    <odxf/>
    <ndxf/>
  </rcc>
  <rfmt sheetId="1" sqref="O206" start="0" length="0">
    <dxf>
      <font>
        <b val="0"/>
        <sz val="12"/>
        <color auto="1"/>
      </font>
      <fill>
        <patternFill patternType="solid">
          <bgColor theme="0"/>
        </patternFill>
      </fill>
    </dxf>
  </rfmt>
  <rfmt sheetId="1" sqref="P206" start="0" length="0">
    <dxf>
      <font>
        <b val="0"/>
        <sz val="12"/>
        <color auto="1"/>
      </font>
      <fill>
        <patternFill patternType="solid">
          <bgColor theme="0"/>
        </patternFill>
      </fill>
    </dxf>
  </rfmt>
  <rcc rId="2662" sId="1" odxf="1" dxf="1">
    <nc r="Q206" t="inlineStr">
      <is>
        <t>APL</t>
      </is>
    </nc>
    <odxf>
      <font>
        <b/>
        <sz val="12"/>
        <color auto="1"/>
      </font>
      <fill>
        <patternFill patternType="none">
          <bgColor indexed="65"/>
        </patternFill>
      </fill>
    </odxf>
    <ndxf>
      <font>
        <b val="0"/>
        <sz val="12"/>
        <color auto="1"/>
      </font>
      <fill>
        <patternFill patternType="solid">
          <bgColor theme="0"/>
        </patternFill>
      </fill>
    </ndxf>
  </rcc>
  <rcc rId="2663" sId="1" odxf="1" dxf="1">
    <nc r="R206"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odxf>
    <ndxf>
      <font>
        <b val="0"/>
        <sz val="12"/>
        <color auto="1"/>
      </font>
    </ndxf>
  </rcc>
  <rcc rId="2664" sId="1">
    <oc r="S206">
      <f>T206+U206</f>
    </oc>
    <nc r="S206">
      <f>T206+U206</f>
    </nc>
  </rcc>
  <rcc rId="2665" sId="1" odxf="1" dxf="1" numFmtId="4">
    <nc r="T206">
      <v>531250.01</v>
    </nc>
    <odxf>
      <font>
        <b/>
        <sz val="12"/>
        <color auto="1"/>
      </font>
      <numFmt numFmtId="0" formatCode="General"/>
    </odxf>
    <ndxf>
      <font>
        <b val="0"/>
        <sz val="12"/>
        <color auto="1"/>
      </font>
      <numFmt numFmtId="165" formatCode="#,##0.00_ ;\-#,##0.00\ "/>
    </ndxf>
  </rcc>
  <rcc rId="2666" sId="1" odxf="1" dxf="1" numFmtId="4">
    <nc r="U206">
      <v>0</v>
    </nc>
    <odxf>
      <font>
        <b/>
        <sz val="12"/>
        <color auto="1"/>
      </font>
      <numFmt numFmtId="0" formatCode="General"/>
    </odxf>
    <ndxf>
      <font>
        <b val="0"/>
        <sz val="12"/>
        <color auto="1"/>
      </font>
      <numFmt numFmtId="165" formatCode="#,##0.00_ ;\-#,##0.00\ "/>
    </ndxf>
  </rcc>
  <rcc rId="2667" sId="1">
    <oc r="V206">
      <f>W206+X206</f>
    </oc>
    <nc r="V206">
      <f>W206+X206</f>
    </nc>
  </rcc>
  <rcc rId="2668" sId="1" odxf="1" dxf="1" numFmtId="4">
    <nc r="W206">
      <v>81249.989999999991</v>
    </nc>
    <odxf>
      <font>
        <b/>
        <sz val="12"/>
        <color auto="1"/>
      </font>
      <numFmt numFmtId="0" formatCode="General"/>
    </odxf>
    <ndxf>
      <font>
        <b val="0"/>
        <sz val="12"/>
        <color auto="1"/>
      </font>
      <numFmt numFmtId="165" formatCode="#,##0.00_ ;\-#,##0.00\ "/>
    </ndxf>
  </rcc>
  <rcc rId="2669" sId="1" odxf="1" dxf="1" numFmtId="4">
    <nc r="X206">
      <v>0</v>
    </nc>
    <odxf>
      <font>
        <b/>
        <sz val="12"/>
        <color auto="1"/>
      </font>
      <numFmt numFmtId="0" formatCode="General"/>
    </odxf>
    <ndxf>
      <font>
        <b val="0"/>
        <sz val="12"/>
        <color auto="1"/>
      </font>
      <numFmt numFmtId="165" formatCode="#,##0.00_ ;\-#,##0.00\ "/>
    </ndxf>
  </rcc>
  <rcc rId="2670" sId="1">
    <oc r="Y206">
      <f>Z206+AA206</f>
    </oc>
    <nc r="Y206">
      <f>Z206+AA206</f>
    </nc>
  </rcc>
  <rcc rId="2671" sId="1" odxf="1" dxf="1" numFmtId="4">
    <nc r="Z206">
      <v>12500</v>
    </nc>
    <odxf>
      <font>
        <b/>
        <sz val="12"/>
        <color auto="1"/>
      </font>
    </odxf>
    <ndxf>
      <font>
        <b val="0"/>
        <sz val="12"/>
        <color auto="1"/>
      </font>
    </ndxf>
  </rcc>
  <rcc rId="2672" sId="1" odxf="1" dxf="1" numFmtId="4">
    <nc r="AA206">
      <v>0</v>
    </nc>
    <odxf>
      <font>
        <b/>
        <sz val="12"/>
        <color auto="1"/>
      </font>
    </odxf>
    <ndxf>
      <font>
        <b val="0"/>
        <sz val="12"/>
        <color auto="1"/>
      </font>
    </ndxf>
  </rcc>
  <rcc rId="2673" sId="1">
    <oc r="AB206">
      <f>AC206+AD206</f>
    </oc>
    <nc r="AB206">
      <f>AC206+AD206</f>
    </nc>
  </rcc>
  <rcc rId="2674" sId="1" odxf="1" dxf="1">
    <nc r="AC206">
      <v>0</v>
    </nc>
    <odxf>
      <font>
        <b/>
        <sz val="12"/>
        <color auto="1"/>
      </font>
    </odxf>
    <ndxf>
      <font>
        <b val="0"/>
        <sz val="12"/>
        <color auto="1"/>
      </font>
    </ndxf>
  </rcc>
  <rcc rId="2675" sId="1" odxf="1" dxf="1">
    <nc r="AD206">
      <v>0</v>
    </nc>
    <odxf>
      <font>
        <b/>
        <sz val="12"/>
        <color auto="1"/>
      </font>
    </odxf>
    <ndxf>
      <font>
        <b val="0"/>
        <sz val="12"/>
        <color auto="1"/>
      </font>
    </ndxf>
  </rcc>
  <rcc rId="2676" sId="1">
    <oc r="AE206">
      <f>S206+V206+Y206+AB206</f>
    </oc>
    <nc r="AE206">
      <f>S206+V206+Y206+AB206</f>
    </nc>
  </rcc>
  <rcc rId="2677" sId="1" odxf="1" dxf="1" numFmtId="4">
    <nc r="AF206">
      <v>19813.5</v>
    </nc>
    <odxf>
      <font>
        <b/>
        <sz val="12"/>
        <color auto="1"/>
      </font>
      <numFmt numFmtId="3" formatCode="#,##0"/>
      <fill>
        <patternFill patternType="none">
          <bgColor indexed="65"/>
        </patternFill>
      </fill>
    </odxf>
    <ndxf>
      <font>
        <b val="0"/>
        <sz val="12"/>
        <color auto="1"/>
      </font>
      <numFmt numFmtId="165" formatCode="#,##0.00_ ;\-#,##0.00\ "/>
      <fill>
        <patternFill patternType="solid">
          <bgColor theme="0"/>
        </patternFill>
      </fill>
    </ndxf>
  </rcc>
  <rcc rId="2678" sId="1">
    <oc r="AG206">
      <f>AE206+AF206</f>
    </oc>
    <nc r="AG206">
      <f>AE206+AF206</f>
    </nc>
  </rcc>
  <rcc rId="2679" sId="1" odxf="1" dxf="1">
    <nc r="AH206" t="inlineStr">
      <is>
        <t>implementare</t>
      </is>
    </nc>
    <odxf>
      <font>
        <b/>
        <sz val="12"/>
        <color auto="1"/>
      </font>
    </odxf>
    <ndxf>
      <font>
        <b val="0"/>
        <sz val="12"/>
        <color auto="1"/>
      </font>
    </ndxf>
  </rcc>
  <rcc rId="2680" sId="1">
    <nc r="B206">
      <v>119289</v>
    </nc>
  </rcc>
  <rcc rId="2681" sId="1">
    <nc r="C206">
      <v>484</v>
    </nc>
  </rcc>
  <rcc rId="2682" sId="1" xfDxf="1" dxf="1">
    <nc r="G206" t="inlineStr">
      <is>
        <t>Dezvoltarea calității serviciilor în administrația publică locală</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H206" start="0" length="0">
    <dxf>
      <font>
        <b/>
        <sz val="10"/>
        <color auto="1"/>
        <name val="Arial"/>
        <scheme val="none"/>
      </font>
      <alignment horizontal="center"/>
      <border outline="0">
        <left style="hair">
          <color indexed="64"/>
        </left>
        <right style="hair">
          <color indexed="64"/>
        </right>
        <top style="hair">
          <color indexed="64"/>
        </top>
        <bottom style="hair">
          <color indexed="64"/>
        </bottom>
      </border>
    </dxf>
  </rfmt>
  <rcc rId="2683" sId="1" odxf="1" dxf="1">
    <nc r="H206" t="inlineStr">
      <is>
        <t>Municipiul Tulcea</t>
      </is>
    </nc>
    <ndxf>
      <font>
        <b val="0"/>
        <sz val="12"/>
        <color auto="1"/>
        <name val="Arial"/>
        <scheme val="none"/>
      </font>
      <alignment horizontal="left"/>
      <border outline="0">
        <left style="thin">
          <color indexed="64"/>
        </left>
        <right style="thin">
          <color indexed="64"/>
        </right>
        <top style="thin">
          <color indexed="64"/>
        </top>
        <bottom style="thin">
          <color indexed="64"/>
        </bottom>
      </border>
    </ndxf>
  </rcc>
  <rcc rId="2684" sId="1" numFmtId="19">
    <nc r="K206">
      <v>43271</v>
    </nc>
  </rcc>
  <rcc rId="2685" sId="1" numFmtId="19">
    <nc r="L206">
      <v>43758</v>
    </nc>
  </rcc>
  <rcc rId="2686" sId="1">
    <nc r="O206" t="inlineStr">
      <is>
        <t>TULCEA</t>
      </is>
    </nc>
  </rcc>
  <rcc rId="2687" sId="1">
    <nc r="P206" t="inlineStr">
      <is>
        <t>Tulcea</t>
      </is>
    </nc>
  </rcc>
  <rcv guid="{9980B309-0131-4577-BF29-212714399FDF}" action="delete"/>
  <rdn rId="0" localSheetId="1" customView="1" name="Z_9980B309_0131_4577_BF29_212714399FDF_.wvu.PrintArea" hidden="1" oldHidden="1">
    <formula>Sheet1!$A$1:$AL$367</formula>
    <oldFormula>Sheet1!$A$1:$AL$367</oldFormula>
  </rdn>
  <rdn rId="0" localSheetId="1" customView="1" name="Z_9980B309_0131_4577_BF29_212714399FDF_.wvu.FilterData" hidden="1" oldHidden="1">
    <formula>Sheet1!$A$6:$AL$367</formula>
    <oldFormula>Sheet1!$A$6:$AL$367</oldFormula>
  </rdn>
  <rcv guid="{9980B309-0131-4577-BF29-212714399FDF}"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0" sId="1" numFmtId="4">
    <oc r="T206">
      <v>531250.01</v>
    </oc>
    <nc r="T206">
      <v>332901.85000000009</v>
    </nc>
  </rcc>
  <rcc rId="2691" sId="1" numFmtId="4">
    <oc r="W206">
      <v>81249.989999999991</v>
    </oc>
    <nc r="W206">
      <v>50914.380000000005</v>
    </nc>
  </rcc>
  <rcc rId="2692" sId="1" numFmtId="4">
    <oc r="Z206">
      <v>12500</v>
    </oc>
    <nc r="Z206">
      <v>7832.9900000000016</v>
    </nc>
  </rcc>
  <rcc rId="2693" sId="1" numFmtId="4">
    <oc r="AF206">
      <v>19813.5</v>
    </oc>
    <nc r="AF206">
      <v>0</v>
    </nc>
  </rcc>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4" sId="1">
    <nc r="J206" t="inlineStr">
      <is>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is>
    </nc>
  </rcc>
  <rcv guid="{9980B309-0131-4577-BF29-212714399FDF}" action="delete"/>
  <rdn rId="0" localSheetId="1" customView="1" name="Z_9980B309_0131_4577_BF29_212714399FDF_.wvu.PrintArea" hidden="1" oldHidden="1">
    <formula>Sheet1!$A$1:$AL$367</formula>
    <oldFormula>Sheet1!$A$1:$AL$367</oldFormula>
  </rdn>
  <rdn rId="0" localSheetId="1" customView="1" name="Z_9980B309_0131_4577_BF29_212714399FDF_.wvu.FilterData" hidden="1" oldHidden="1">
    <formula>Sheet1!$A$6:$AL$367</formula>
    <oldFormula>Sheet1!$A$6:$AL$367</oldFormula>
  </rdn>
  <rcv guid="{9980B309-0131-4577-BF29-212714399FDF}"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7" sId="1">
    <nc r="F332" t="inlineStr">
      <is>
        <t>CP 2/2017 (MySMIS: POCA/111/1/1)</t>
      </is>
    </nc>
  </rcc>
  <rcc rId="2698" sId="1">
    <nc r="N332" t="inlineStr">
      <is>
        <t>Proiect cu acoperire națională</t>
      </is>
    </nc>
  </rcc>
  <rfmt sheetId="1" sqref="O332" start="0" length="0">
    <dxf>
      <font>
        <sz val="12"/>
        <color auto="1"/>
        <family val="2"/>
      </font>
    </dxf>
  </rfmt>
  <rm rId="2699" sheetId="1" source="N332:P332" destination="R332:T332" sourceSheetId="1">
    <undo index="0" exp="ref" v="1" dr="S332" r="M332" sId="1"/>
    <undo index="0" exp="ref" v="1" dr="S332" r="AE332" sId="1"/>
    <rfmt sheetId="1" sqref="R33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32">
        <f>T332+U332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332"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m>
  <rcc rId="2700" sId="1" odxf="1" dxf="1">
    <nc r="N332" t="inlineStr">
      <is>
        <t>Proiect cu acoperire națională</t>
      </is>
    </nc>
    <odxf>
      <font>
        <sz val="11"/>
        <color theme="1"/>
        <name val="Calibri"/>
        <family val="2"/>
        <charset val="238"/>
        <scheme val="minor"/>
      </font>
      <alignment vertical="top" wrapText="0"/>
      <border outline="0">
        <left/>
        <right/>
        <top/>
        <bottom/>
      </border>
    </odxf>
    <ndxf>
      <font>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ndxf>
  </rcc>
  <rcc rId="2701" sId="1">
    <nc r="Q332" t="inlineStr">
      <is>
        <t>ONG</t>
      </is>
    </nc>
  </rcc>
  <rfmt sheetId="1" sqref="O332:P332">
    <dxf>
      <border>
        <left style="thin">
          <color indexed="64"/>
        </left>
        <right style="thin">
          <color indexed="64"/>
        </right>
        <top style="thin">
          <color indexed="64"/>
        </top>
        <bottom style="thin">
          <color indexed="64"/>
        </bottom>
        <vertical style="thin">
          <color indexed="64"/>
        </vertical>
        <horizontal style="thin">
          <color indexed="64"/>
        </horizontal>
      </border>
    </dxf>
  </rfmt>
  <rcc rId="2702" sId="1">
    <nc r="O332" t="inlineStr">
      <is>
        <t>Bucuresti</t>
      </is>
    </nc>
  </rcc>
  <rcc rId="2703" sId="1">
    <nc r="P332" t="inlineStr">
      <is>
        <t>Bucuresti</t>
      </is>
    </nc>
  </rcc>
  <rfmt sheetId="1" sqref="O332:P332">
    <dxf>
      <alignment vertical="center"/>
    </dxf>
  </rfmt>
  <rcc rId="2704" sId="1" odxf="1" dxf="1">
    <nc r="S332">
      <f>T332+U332</f>
    </nc>
    <ndxf>
      <numFmt numFmtId="165" formatCode="#,##0.00_ ;\-#,##0.00\ "/>
    </ndxf>
  </rcc>
  <rfmt sheetId="1" s="1" sqref="T332" start="0" length="0">
    <dxf>
      <numFmt numFmtId="165" formatCode="#,##0.00_ ;\-#,##0.00\ "/>
      <fill>
        <patternFill patternType="solid">
          <bgColor rgb="FFFFFF00"/>
        </patternFill>
      </fill>
      <alignment horizontal="right"/>
    </dxf>
  </rfmt>
  <rcc rId="2705" sId="1" xfDxf="1" dxf="1">
    <nc r="G332" t="inlineStr">
      <is>
        <t>Îmbunataþirea cadrului juridic privind finanþarea publica a organizaþiilor neguvernamentale</t>
      </is>
    </nc>
    <ndxf>
      <font>
        <sz val="10"/>
        <family val="2"/>
        <charset val="1"/>
      </font>
      <alignment vertical="center" wrapText="1"/>
      <border outline="0">
        <right style="thin">
          <color indexed="64"/>
        </right>
        <top style="thin">
          <color indexed="64"/>
        </top>
        <bottom style="thin">
          <color indexed="64"/>
        </bottom>
      </border>
    </ndxf>
  </rcc>
  <rcc rId="2706" sId="1">
    <nc r="H332" t="inlineStr">
      <is>
        <t>Asociația Centrul pentru Legislație Nonprofit</t>
      </is>
    </nc>
  </rcc>
  <rcc rId="2707" sId="1">
    <nc r="I332" t="inlineStr">
      <is>
        <t>n/a</t>
      </is>
    </nc>
  </rcc>
  <rcc rId="2708" sId="1">
    <nc r="J332" t="inlineStr">
      <is>
        <t>OBIECTIVUL GENERAL al proiectului îl constituie cresterea gradului de implicare a Centrului pentru Legislaþie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activitaþi nonprofit de interes general
2. OS.2 - Realizarea în mod participativ a unei propuneri de politica publica alternativa privind finanþarea publica a activitaþilor
nonprofit de intres general prin implicarea unui numar de 50 de reprezentanþi ai organizaþiilor neguvernamentale si partenerilor
sociali împreuna cu 10 reprezentanþi din autoritaþile si instituþiile publice.</t>
      </is>
    </nc>
  </rcc>
  <rcv guid="{C408A2F1-296F-4EAD-B15B-336D73846FDD}" action="delete"/>
  <rdn rId="0" localSheetId="1" customView="1" name="Z_C408A2F1_296F_4EAD_B15B_336D73846FDD_.wvu.PrintArea" hidden="1" oldHidden="1">
    <formula>Sheet1!$A$1:$AL$367</formula>
    <oldFormula>Sheet1!$A$1:$AL$367</oldFormula>
  </rdn>
  <rdn rId="0" localSheetId="1" customView="1" name="Z_C408A2F1_296F_4EAD_B15B_336D73846FDD_.wvu.FilterData" hidden="1" oldHidden="1">
    <formula>Sheet1!$A$6:$AL$367</formula>
    <oldFormula>Sheet1!$A$6:$AL$367</oldFormula>
  </rdn>
  <rcv guid="{C408A2F1-296F-4EAD-B15B-336D73846FDD}" action="add"/>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1" sId="1">
    <oc r="I332" t="inlineStr">
      <is>
        <t>n/a</t>
      </is>
    </oc>
    <nc r="I332" t="inlineStr">
      <is>
        <t>n.a.</t>
      </is>
    </nc>
  </rcc>
  <rcc rId="2712" sId="1" numFmtId="19">
    <nc r="K332">
      <v>43271</v>
    </nc>
  </rcc>
  <rcc rId="2713" sId="1" numFmtId="19">
    <nc r="L332">
      <v>43758</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1" sId="1">
    <nc r="C314">
      <v>456</v>
    </nc>
  </rcc>
  <rcc rId="1602" sId="1">
    <nc r="B314">
      <v>119317</v>
    </nc>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4" sId="1">
    <oc r="M332">
      <f>#REF!/AE332*100</f>
    </oc>
    <nc r="M332">
      <f>S332/AE332*100</f>
    </nc>
  </rcc>
  <rcc rId="2715" sId="1" numFmtId="4">
    <nc r="T332">
      <v>655659.42000000004</v>
    </nc>
  </rcc>
  <rcc rId="2716" sId="1" numFmtId="4">
    <nc r="U332">
      <v>157397.38</v>
    </nc>
  </rcc>
  <rcc rId="2717" sId="1" numFmtId="4">
    <nc r="W332">
      <v>115704.6</v>
    </nc>
  </rcc>
  <rcc rId="2718" sId="1" numFmtId="4">
    <nc r="X332">
      <v>39349.269999999997</v>
    </nc>
  </rcc>
  <rcc rId="2719" sId="1" numFmtId="4">
    <nc r="AC332">
      <v>15742.12</v>
    </nc>
  </rcc>
  <rcc rId="2720" sId="1" numFmtId="4">
    <nc r="AD332">
      <v>4015.23</v>
    </nc>
  </rcc>
  <rcc rId="2721" sId="1">
    <oc r="AE332">
      <f>#REF!+V332+Y332+AB332</f>
    </oc>
    <nc r="AE332">
      <f>S332+V332+Y332+AB332</f>
    </nc>
  </rcc>
  <rcc rId="2722" sId="1" numFmtId="4">
    <nc r="AF332">
      <v>0</v>
    </nc>
  </rcc>
  <rcc rId="2723" sId="1">
    <nc r="AI332" t="inlineStr">
      <is>
        <t>n.a</t>
      </is>
    </nc>
  </rcc>
  <rcc rId="2724" sId="1">
    <nc r="AH332" t="inlineStr">
      <is>
        <t>implementare</t>
      </is>
    </nc>
  </rcc>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25" sId="1">
    <nc r="B332">
      <v>111409</v>
    </nc>
  </rcc>
  <rcc rId="2726" sId="1">
    <nc r="C332">
      <v>193</v>
    </nc>
  </rcc>
  <rcc rId="2727" sId="1">
    <nc r="D332" t="inlineStr">
      <is>
        <t>GD</t>
      </is>
    </nc>
  </rcc>
  <rcc rId="2728" sId="1">
    <nc r="E332" t="inlineStr">
      <is>
        <t>AP1/11i /1.1</t>
      </is>
    </nc>
  </rcc>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32:H332" start="0" length="2147483647">
    <dxf>
      <font>
        <sz val="11"/>
        <family val="2"/>
        <charset val="1"/>
      </font>
    </dxf>
  </rfmt>
  <rcc rId="2729" sId="1">
    <oc r="G332" t="inlineStr">
      <is>
        <t>Îmbunataþirea cadrului juridic privind finanþarea publica a organizaþiilor neguvernamentale</t>
      </is>
    </oc>
    <nc r="G332" t="inlineStr">
      <is>
        <t>Îmbunatațirea cadrului juridic privind finanțarea publica a organizațiilor neguvernamentale</t>
      </is>
    </nc>
  </rcc>
  <rcc rId="2730" sId="1">
    <oc r="J332" t="inlineStr">
      <is>
        <t>OBIECTIVUL GENERAL al proiectului îl constituie cresterea gradului de implicare a Centrului pentru Legislaþie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activitaþi nonprofit de interes general
2. OS.2 - Realizarea în mod participativ a unei propuneri de politica publica alternativa privind finanþarea publica a activitaþilor
nonprofit de intres general prin implicarea unui numar de 50 de reprezentanþi ai organizaþiilor neguvernamentale si partenerilor
sociali împreuna cu 10 reprezentanþi din autoritaþile si instituþiile publice.</t>
      </is>
    </oc>
    <nc r="J332" t="inlineStr">
      <is>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activitaþilor
nonprofit de intres general prin implicarea unui numar de 50 de reprezentanþi ai organizaþiilor neguvernamentale si partenerilor
sociali împreuna cu 10 reprezentanþi din autoritaþile si instituþiile publice.</t>
      </is>
    </nc>
  </rcc>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1" sId="1">
    <oc r="J332" t="inlineStr">
      <is>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activitaþilor
nonprofit de intres general prin implicarea unui numar de 50 de reprezentanþi ai organizaþiilor neguvernamentale si partenerilor
sociali împreuna cu 10 reprezentanþi din autoritaþile si instituþiile publice.</t>
      </is>
    </oc>
    <nc r="J332" t="inlineStr">
      <is>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is>
    </nc>
  </rcc>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2" sId="1">
    <nc r="A333">
      <v>106</v>
    </nc>
  </rcc>
  <rcc rId="2733" sId="1">
    <nc r="B333">
      <v>118676</v>
    </nc>
  </rcc>
  <rcc rId="2734" sId="1">
    <nc r="C333">
      <v>432</v>
    </nc>
  </rcc>
  <rcc rId="2735" sId="1">
    <nc r="D333" t="inlineStr">
      <is>
        <t>GD</t>
      </is>
    </nc>
  </rcc>
  <rcc rId="2736" sId="1">
    <nc r="F333" t="inlineStr">
      <is>
        <t>CP 5/2017 (MySMIS: POCA/130/2/2)</t>
      </is>
    </nc>
  </rcc>
  <rcc rId="2737" sId="1">
    <nc r="E333" t="inlineStr">
      <is>
        <t>AP1/22i /2.2</t>
      </is>
    </nc>
  </rcc>
  <rcc rId="2738" sId="1" xfDxf="1" dxf="1">
    <nc r="G333" t="inlineStr">
      <is>
        <t>Mecanisme eficace de control administrativ si de prevenire a coruptiei</t>
      </is>
    </nc>
    <ndxf>
      <font>
        <sz val="10"/>
        <family val="2"/>
        <charset val="1"/>
      </font>
      <alignment vertical="center" wrapText="1"/>
      <border outline="0">
        <right style="thin">
          <color indexed="64"/>
        </right>
        <top style="thin">
          <color indexed="64"/>
        </top>
        <bottom style="thin">
          <color indexed="64"/>
        </bottom>
      </border>
    </ndxf>
  </rcc>
  <rcc rId="2739" sId="1">
    <nc r="H333" t="inlineStr">
      <is>
        <t>SECRETARIATUL GENERAL AL GUVERNULUI</t>
      </is>
    </nc>
  </rcc>
  <rcc rId="2740" sId="1" xfDxf="1" dxf="1">
    <nc r="I333" t="inlineStr">
      <is>
        <t>MINISTERUL JUSTITIEI</t>
      </is>
    </nc>
    <ndxf>
      <font>
        <sz val="12"/>
        <color auto="1"/>
        <family val="2"/>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xfDxf="1" sqref="J333" start="0" length="0">
    <dxf>
      <font>
        <sz val="12"/>
        <color auto="1"/>
        <family val="2"/>
      </font>
      <alignment horizontal="justify" vertical="top" wrapText="1"/>
      <border outline="0">
        <left style="thin">
          <color indexed="64"/>
        </left>
        <right style="thin">
          <color indexed="64"/>
        </right>
        <top style="thin">
          <color indexed="64"/>
        </top>
        <bottom style="thin">
          <color indexed="64"/>
        </bottom>
      </border>
    </dxf>
  </rfmt>
  <rfmt sheetId="1" xfDxf="1" sqref="J334" start="0" length="0">
    <dxf>
      <font>
        <sz val="12"/>
        <color auto="1"/>
        <family val="2"/>
      </font>
      <alignment horizontal="justify" vertical="top" wrapText="1"/>
      <border outline="0">
        <left style="thin">
          <color indexed="64"/>
        </left>
        <right style="thin">
          <color indexed="64"/>
        </right>
        <top style="thin">
          <color indexed="64"/>
        </top>
        <bottom style="thin">
          <color indexed="64"/>
        </bottom>
      </border>
    </dxf>
  </rfmt>
  <rfmt sheetId="1" xfDxf="1" sqref="J335" start="0" length="0">
    <dxf>
      <font>
        <sz val="12"/>
        <color auto="1"/>
        <family val="2"/>
      </font>
      <alignment horizontal="justify" vertical="top" wrapText="1"/>
      <border outline="0">
        <left style="thin">
          <color indexed="64"/>
        </left>
        <right style="thin">
          <color indexed="64"/>
        </right>
        <top style="thin">
          <color indexed="64"/>
        </top>
        <bottom style="thin">
          <color indexed="64"/>
        </bottom>
      </border>
    </dxf>
  </rfmt>
  <rfmt sheetId="1" xfDxf="1" sqref="J336" start="0" length="0">
    <dxf>
      <font>
        <sz val="12"/>
        <color auto="1"/>
        <family val="2"/>
      </font>
      <alignment horizontal="justify" vertical="top" wrapText="1"/>
      <border outline="0">
        <left style="thin">
          <color indexed="64"/>
        </left>
        <right style="thin">
          <color indexed="64"/>
        </right>
        <top style="thin">
          <color indexed="64"/>
        </top>
        <bottom style="thin">
          <color indexed="64"/>
        </bottom>
      </border>
    </dxf>
  </rfmt>
  <rfmt sheetId="1" xfDxf="1" sqref="J337" start="0" length="0">
    <dxf>
      <font>
        <sz val="12"/>
        <color auto="1"/>
        <family val="2"/>
      </font>
      <alignment horizontal="justify" vertical="top" wrapText="1"/>
      <border outline="0">
        <left style="thin">
          <color indexed="64"/>
        </left>
        <right style="thin">
          <color indexed="64"/>
        </right>
        <top style="thin">
          <color indexed="64"/>
        </top>
        <bottom style="thin">
          <color indexed="64"/>
        </bottom>
      </border>
    </dxf>
  </rfmt>
  <rfmt sheetId="1" xfDxf="1" sqref="J338" start="0" length="0">
    <dxf>
      <font>
        <sz val="12"/>
        <color auto="1"/>
        <family val="2"/>
      </font>
      <alignment horizontal="justify" vertical="top" wrapText="1"/>
      <border outline="0">
        <left style="thin">
          <color indexed="64"/>
        </left>
        <right style="thin">
          <color indexed="64"/>
        </right>
        <top style="thin">
          <color indexed="64"/>
        </top>
        <bottom style="thin">
          <color indexed="64"/>
        </bottom>
      </border>
    </dxf>
  </rfmt>
  <rfmt sheetId="1" xfDxf="1" sqref="J339" start="0" length="0">
    <dxf>
      <font>
        <sz val="12"/>
        <color auto="1"/>
        <family val="2"/>
      </font>
      <alignment horizontal="justify" vertical="top" wrapText="1"/>
      <border outline="0">
        <left style="thin">
          <color indexed="64"/>
        </left>
        <right style="thin">
          <color indexed="64"/>
        </right>
        <top style="thin">
          <color indexed="64"/>
        </top>
        <bottom style="thin">
          <color indexed="64"/>
        </bottom>
      </border>
    </dxf>
  </rfmt>
  <rfmt sheetId="1" xfDxf="1" sqref="J340" start="0" length="0">
    <dxf>
      <font>
        <sz val="12"/>
        <color auto="1"/>
        <family val="2"/>
      </font>
      <alignment horizontal="justify" vertical="top" wrapText="1"/>
      <border outline="0">
        <left style="thin">
          <color indexed="64"/>
        </left>
        <right style="thin">
          <color indexed="64"/>
        </right>
        <top style="thin">
          <color indexed="64"/>
        </top>
        <bottom style="thin">
          <color indexed="64"/>
        </bottom>
      </border>
    </dxf>
  </rfmt>
  <rfmt sheetId="1" xfDxf="1" sqref="J341" start="0" length="0"/>
  <rcc rId="2741" sId="1">
    <nc r="J333" t="inlineStr">
      <is>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is>
    </nc>
  </rcc>
  <rcc rId="2742" sId="1" numFmtId="19">
    <nc r="K333">
      <v>43270</v>
    </nc>
  </rcc>
  <rcc rId="2743" sId="1" numFmtId="19">
    <nc r="L333">
      <v>43818</v>
    </nc>
  </rcc>
  <rcc rId="2744" sId="1">
    <nc r="N333" t="inlineStr">
      <is>
        <t>Proiect cu acoperire națională</t>
      </is>
    </nc>
  </rcc>
  <rcc rId="2745" sId="1" odxf="1" dxf="1">
    <nc r="O333" t="inlineStr">
      <is>
        <t>Bucuresti</t>
      </is>
    </nc>
    <odxf>
      <font>
        <sz val="12"/>
        <color auto="1"/>
        <family val="2"/>
        <charset val="238"/>
      </font>
      <alignment wrapText="1"/>
    </odxf>
    <ndxf>
      <font>
        <sz val="11"/>
        <color theme="1"/>
        <name val="Calibri"/>
        <family val="2"/>
        <charset val="238"/>
        <scheme val="minor"/>
      </font>
      <alignment wrapText="0"/>
    </ndxf>
  </rcc>
  <rcc rId="2746" sId="1" odxf="1" dxf="1">
    <nc r="P333" t="inlineStr">
      <is>
        <t>Bucuresti</t>
      </is>
    </nc>
    <odxf>
      <font>
        <sz val="12"/>
        <color auto="1"/>
        <family val="2"/>
        <charset val="238"/>
      </font>
      <alignment wrapText="1"/>
    </odxf>
    <ndxf>
      <font>
        <sz val="11"/>
        <color theme="1"/>
        <name val="Calibri"/>
        <family val="2"/>
        <charset val="238"/>
        <scheme val="minor"/>
      </font>
      <alignment wrapText="0"/>
    </ndxf>
  </rcc>
  <rcc rId="2747" sId="1">
    <nc r="Q333" t="inlineStr">
      <is>
        <t>APC</t>
      </is>
    </nc>
  </rcc>
  <rcc rId="2748" sId="1">
    <nc r="R333" t="inlineStr">
      <is>
        <t>Proiect cu acoperire națională</t>
      </is>
    </nc>
  </rcc>
  <rcc rId="2749" sId="1" numFmtId="4">
    <nc r="T333">
      <v>2444095.39</v>
    </nc>
  </rcc>
  <rcc rId="2750" sId="1" numFmtId="4">
    <nc r="U333">
      <v>586728.49</v>
    </nc>
  </rcc>
  <rcc rId="2751" sId="1" numFmtId="4">
    <nc r="Z333">
      <v>431310.99</v>
    </nc>
  </rcc>
  <rcc rId="2752" sId="1" numFmtId="4">
    <nc r="AA333">
      <v>146682.12</v>
    </nc>
  </rcc>
  <rcc rId="2753" sId="1" numFmtId="4">
    <nc r="AF333">
      <v>0</v>
    </nc>
  </rcc>
  <rcc rId="2754" sId="1">
    <nc r="AH333" t="inlineStr">
      <is>
        <t>implementare</t>
      </is>
    </nc>
  </rcc>
  <rcc rId="2755" sId="1">
    <nc r="AI333" t="inlineStr">
      <is>
        <t>n.a</t>
      </is>
    </nc>
  </rcc>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408A2F1-296F-4EAD-B15B-336D73846FDD}" action="delete"/>
  <rdn rId="0" localSheetId="1" customView="1" name="Z_C408A2F1_296F_4EAD_B15B_336D73846FDD_.wvu.PrintArea" hidden="1" oldHidden="1">
    <formula>Sheet1!$A$1:$AL$367</formula>
    <oldFormula>Sheet1!$A$1:$AL$367</oldFormula>
  </rdn>
  <rdn rId="0" localSheetId="1" customView="1" name="Z_C408A2F1_296F_4EAD_B15B_336D73846FDD_.wvu.FilterData" hidden="1" oldHidden="1">
    <formula>Sheet1!$A$6:$AL$367</formula>
    <oldFormula>Sheet1!$A$6:$AL$367</oldFormula>
  </rdn>
  <rcv guid="{C408A2F1-296F-4EAD-B15B-336D73846FDD}" action="add"/>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9:XFD159" start="0" length="2147483647">
    <dxf>
      <font>
        <color rgb="FFFF0000"/>
      </font>
    </dxf>
  </rfmt>
  <rcc rId="2790" sId="1" numFmtId="4">
    <oc r="T159">
      <v>289363.97499999998</v>
    </oc>
    <nc r="T159">
      <v>289363.96999999997</v>
    </nc>
  </rcc>
  <rcv guid="{9980B309-0131-4577-BF29-212714399FDF}" action="delete"/>
  <rdn rId="0" localSheetId="1" customView="1" name="Z_9980B309_0131_4577_BF29_212714399FDF_.wvu.PrintArea" hidden="1" oldHidden="1">
    <formula>Sheet1!$A$1:$AL$368</formula>
    <oldFormula>Sheet1!$A$1:$AL$368</oldFormula>
  </rdn>
  <rdn rId="0" localSheetId="1" customView="1" name="Z_9980B309_0131_4577_BF29_212714399FDF_.wvu.FilterData" hidden="1" oldHidden="1">
    <formula>Sheet1!$A$6:$AL$368</formula>
    <oldFormula>Sheet1!$A$6:$AL$368</oldFormula>
  </rdn>
  <rcv guid="{9980B309-0131-4577-BF29-212714399FDF}" action="add"/>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9:XFD159" start="0" length="2147483647">
    <dxf>
      <font>
        <color auto="1"/>
      </font>
    </dxf>
  </rfmt>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Sheet1!$A$1:$AL$368</formula>
    <oldFormula>Sheet1!$A$1:$AL$368</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Sheet1!$A$6:$AL$368</formula>
    <oldFormula>Sheet1!$C$1:$C$375</oldFormula>
  </rdn>
  <rcv guid="{36624B2D-80F9-4F79-AC4A-B3547C36F23F}" action="add"/>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Sheet1!$A$1:$AL$368</formula>
    <oldFormula>Sheet1!$A$1:$AL$368</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Sheet1!$A$6:$AL$368</formula>
    <oldFormula>Sheet1!$A$6:$AL$368</oldFormula>
  </rdn>
  <rcv guid="{36624B2D-80F9-4F79-AC4A-B3547C36F23F}"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3" sId="1">
    <nc r="B167">
      <v>119511</v>
    </nc>
  </rcc>
  <rcc rId="1604" sId="1">
    <nc r="C167">
      <v>464</v>
    </nc>
  </rcc>
  <rcc rId="1605" sId="1">
    <nc r="D167" t="inlineStr">
      <is>
        <t>RG</t>
      </is>
    </nc>
  </rcc>
  <rcc rId="1606" sId="1">
    <nc r="F167" t="inlineStr">
      <is>
        <t>CP6 less /2017</t>
      </is>
    </nc>
  </rcc>
  <rcc rId="1607" sId="1">
    <nc r="E167" t="inlineStr">
      <is>
        <t>AP 2/2.1</t>
      </is>
    </nc>
  </rcc>
  <rcc rId="1608" sId="1">
    <nc r="G167" t="inlineStr">
      <is>
        <t>"Administrație eficientă, servicii de calitate la nivel local"</t>
      </is>
    </nc>
  </rcc>
  <rcc rId="1609" sId="1">
    <nc r="H167" t="inlineStr">
      <is>
        <t>Județul Prahova</t>
      </is>
    </nc>
  </rcc>
  <rcc rId="1610" sId="1">
    <nc r="I167" t="inlineStr">
      <is>
        <t>na</t>
      </is>
    </nc>
  </rcc>
  <rcc rId="1611" sId="1">
    <nc r="J167" t="inlineStr">
      <is>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is>
    </nc>
  </rcc>
  <rfmt sheetId="1" sqref="J167">
    <dxf>
      <alignment horizontal="left"/>
    </dxf>
  </rfmt>
  <rfmt sheetId="1" sqref="J167" start="0" length="2147483647">
    <dxf>
      <font>
        <b val="0"/>
        <family val="2"/>
      </font>
    </dxf>
  </rfmt>
  <rfmt sheetId="1" sqref="A167:I167" start="0" length="2147483647">
    <dxf>
      <font>
        <b val="0"/>
        <family val="2"/>
      </font>
    </dxf>
  </rfmt>
  <rcc rId="1612" sId="1" odxf="1" dxf="1" numFmtId="19">
    <nc r="K167">
      <v>43257</v>
    </nc>
    <odxf>
      <numFmt numFmtId="0" formatCode="General"/>
    </odxf>
    <ndxf>
      <numFmt numFmtId="19" formatCode="dd/mm/yyyy"/>
    </ndxf>
  </rcc>
  <rcc rId="1613" sId="1" odxf="1" dxf="1" numFmtId="19">
    <nc r="L167">
      <v>43743</v>
    </nc>
    <odxf>
      <numFmt numFmtId="0" formatCode="General"/>
    </odxf>
    <ndxf>
      <numFmt numFmtId="19" formatCode="dd/mm/yyyy"/>
    </ndxf>
  </rcc>
  <rcc rId="1614" sId="1">
    <nc r="O167" t="inlineStr">
      <is>
        <t>PRAHOVA</t>
      </is>
    </nc>
  </rcc>
  <rcc rId="1615" sId="1">
    <nc r="P167" t="inlineStr">
      <is>
        <t>Ploiesti</t>
      </is>
    </nc>
  </rcc>
  <rcc rId="1616" sId="1">
    <nc r="Q167" t="inlineStr">
      <is>
        <t>APL</t>
      </is>
    </nc>
  </rcc>
  <rcc rId="1617" sId="1">
    <nc r="R167"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Sheet1!$A$1:$AL$368</formula>
    <oldFormula>Sheet1!$A$1:$AL$368</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Sheet1!$A$6:$AL$368</formula>
    <oldFormula>Sheet1!$A$6:$AL$368</oldFormula>
  </rdn>
  <rcv guid="{36624B2D-80F9-4F79-AC4A-B3547C36F23F}" action="add"/>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35" sId="1">
    <nc r="C337">
      <v>122</v>
    </nc>
  </rcc>
  <rcc rId="3036" sId="1">
    <nc r="D337" t="inlineStr">
      <is>
        <t>RB</t>
      </is>
    </nc>
  </rcc>
  <rcc rId="3037" sId="1">
    <nc r="B337">
      <v>109686</v>
    </nc>
  </rcc>
  <rcc rId="3038" sId="1" odxf="1" dxf="1">
    <nc r="E337" t="inlineStr">
      <is>
        <t>AP 2/11i  /2.1</t>
      </is>
    </nc>
    <odxf>
      <fill>
        <patternFill patternType="none">
          <bgColor indexed="65"/>
        </patternFill>
      </fill>
    </odxf>
    <ndxf>
      <fill>
        <patternFill patternType="solid">
          <bgColor theme="0"/>
        </patternFill>
      </fill>
    </ndxf>
  </rcc>
  <rcc rId="3039" sId="1">
    <nc r="F337" t="inlineStr">
      <is>
        <t>CP4 less /2017</t>
      </is>
    </nc>
  </rcc>
  <rcc rId="3040" sId="1" numFmtId="19">
    <nc r="K337">
      <v>43276</v>
    </nc>
  </rcc>
  <rcc rId="3041" sId="1" numFmtId="19">
    <nc r="L337">
      <v>43763</v>
    </nc>
  </rcc>
  <rcc rId="3042" sId="1" odxf="1" dxf="1">
    <nc r="G337" t="inlineStr">
      <is>
        <t>Cresterea capacitaþii administrative a Municipiului Constanþa prin introducerea si menþinerea
sistemului de management al calitaþii ISO 9001</t>
      </is>
    </nc>
    <ndxf>
      <font>
        <sz val="12"/>
        <color auto="1"/>
        <charset val="1"/>
      </font>
      <alignment horizontal="left"/>
      <border outline="0">
        <left style="thin">
          <color indexed="64"/>
        </left>
      </border>
    </ndxf>
  </rcc>
  <rcc rId="3043" sId="1">
    <nc r="H337" t="inlineStr">
      <is>
        <t>Municipiul Constanta</t>
      </is>
    </nc>
  </rcc>
  <rcc rId="3044" sId="1">
    <oc r="J336" t="inlineStr">
      <is>
        <t>Obiective specifice:</t>
      </is>
    </oc>
    <nc r="J336"/>
  </rcc>
  <rcc rId="3045" sId="1">
    <oc r="J338" t="inlineStr">
      <is>
        <t>2) elaborarea si implementarea unui set de proceduri clare si eficiente de management al situațiilor de criza la nivelul unitații de</t>
      </is>
    </oc>
    <nc r="J338"/>
  </rcc>
  <rcc rId="3046" sId="1">
    <oc r="J347" t="inlineStr">
      <is>
        <t>învațamânt;</t>
      </is>
    </oc>
    <nc r="J347"/>
  </rcc>
  <rcc rId="3047" sId="1">
    <oc r="J348" t="inlineStr">
      <is>
        <t>3) adaptarea si implementarea în România a programului Consiliului Europei intitulat VIRIS;</t>
      </is>
    </oc>
    <nc r="J348"/>
  </rcc>
  <rcc rId="3048" sId="1">
    <oc r="J349" t="inlineStr">
      <is>
        <t>4) elaborarea si aplicarea unui curriculum de formare în domeniul managementului situațiilor de criza adresat personalului cu funcții de conducere si control din inspectoratele scolare, structuri locale si centrale ale MECT, unitați de învațamânt.</t>
      </is>
    </oc>
    <nc r="J349"/>
  </rcc>
  <rcc rId="3049" sId="1">
    <nc r="I337" t="inlineStr">
      <is>
        <t>n.a.</t>
      </is>
    </nc>
  </rcc>
  <rfmt sheetId="1" sqref="J337" start="0" length="0">
    <dxf>
      <font>
        <sz val="12"/>
        <color auto="1"/>
      </font>
      <alignment horizontal="justify"/>
      <border outline="0">
        <left style="thin">
          <color indexed="64"/>
        </left>
        <right style="thin">
          <color indexed="64"/>
        </right>
        <top style="thin">
          <color indexed="64"/>
        </top>
        <bottom style="thin">
          <color indexed="64"/>
        </bottom>
      </border>
    </dxf>
  </rfmt>
  <rcc rId="3050" sId="1">
    <oc r="J337" t="inlineStr">
      <is>
        <t>1) adecvarea curriculumului pentru consiliere si orientare la situația actuala a climatului instituțional la nivelul scolii (dezvoltarea modulelor de comunicare si abilitați sociale, mediere, negociere);</t>
      </is>
    </oc>
    <nc r="J337" t="inlineStr">
      <is>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is>
    </nc>
  </rcc>
  <rcc rId="3051" sId="1">
    <nc r="B278">
      <v>120769</v>
    </nc>
  </rcc>
  <rcc rId="3052" sId="1">
    <nc r="B279">
      <v>121622</v>
    </nc>
  </rcc>
  <rcc rId="3053" sId="1">
    <nc r="B280">
      <v>121536</v>
    </nc>
  </rcc>
  <rcv guid="{53ED3D47-B2C0-43A1-9A1E-F030D529F74C}" action="delete"/>
  <rdn rId="0" localSheetId="1" customView="1" name="Z_53ED3D47_B2C0_43A1_9A1E_F030D529F74C_.wvu.PrintArea" hidden="1" oldHidden="1">
    <formula>Sheet1!$A$1:$AL$377</formula>
    <oldFormula>Sheet1!$A$1:$AL$377</oldFormula>
  </rdn>
  <rdn rId="0" localSheetId="1" customView="1" name="Z_53ED3D47_B2C0_43A1_9A1E_F030D529F74C_.wvu.FilterData" hidden="1" oldHidden="1">
    <formula>Sheet1!$A$6:$AL$377</formula>
    <oldFormula>Sheet1!$A$6:$AL$377</oldFormula>
  </rdn>
  <rcv guid="{53ED3D47-B2C0-43A1-9A1E-F030D529F74C}" action="add"/>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6" sId="1">
    <nc r="O337" t="inlineStr">
      <is>
        <t>Constanta</t>
      </is>
    </nc>
  </rcc>
  <rcc rId="3057" sId="1">
    <nc r="Q337" t="inlineStr">
      <is>
        <t>APL</t>
      </is>
    </nc>
  </rcc>
  <rcc rId="3058" sId="1">
    <nc r="P337" t="inlineStr">
      <is>
        <t>Constanta</t>
      </is>
    </nc>
  </rcc>
  <rcc rId="3059" sId="1">
    <nc r="R337" t="inlineStr">
      <is>
        <t>119 - Investiții în capacitatea instituțională și în eficiența administrațiilor și a serviciilor publice la nivel național, regional și local, în perspectiva realizării de reforme, a unei mai bune legiferări și a bunei guvernanțe</t>
      </is>
    </nc>
  </rcc>
  <rcc rId="3060" sId="1" numFmtId="4">
    <nc r="U337">
      <v>0</v>
    </nc>
  </rcc>
  <rcc rId="3061" sId="1" numFmtId="4">
    <nc r="X337">
      <v>0</v>
    </nc>
  </rcc>
  <rcc rId="3062" sId="1" numFmtId="4">
    <nc r="Z337">
      <v>8458.35</v>
    </nc>
  </rcc>
  <rcc rId="3063" sId="1" numFmtId="4">
    <nc r="AA337">
      <v>0</v>
    </nc>
  </rcc>
  <rcc rId="3064" sId="1" odxf="1" dxf="1">
    <nc r="AH337" t="inlineStr">
      <is>
        <t>implementare</t>
      </is>
    </nc>
    <odxf>
      <fill>
        <patternFill patternType="none">
          <bgColor indexed="65"/>
        </patternFill>
      </fill>
    </odxf>
    <ndxf>
      <fill>
        <patternFill patternType="solid">
          <bgColor theme="0"/>
        </patternFill>
      </fill>
    </ndxf>
  </rcc>
  <rcc rId="3065" sId="1">
    <nc r="AI337" t="inlineStr">
      <is>
        <t>n.a</t>
      </is>
    </nc>
  </rcc>
  <rcc rId="3066" sId="1" numFmtId="4">
    <nc r="AJ337">
      <v>0</v>
    </nc>
  </rcc>
  <rcc rId="3067" sId="1" numFmtId="4">
    <nc r="AK337">
      <v>0</v>
    </nc>
  </rcc>
  <rcc rId="3068" sId="1" numFmtId="4">
    <nc r="AF337">
      <v>0</v>
    </nc>
  </rcc>
  <rcc rId="3069" sId="1" numFmtId="4">
    <nc r="W337">
      <v>54979.3</v>
    </nc>
  </rcc>
  <rcc rId="3070" sId="1" numFmtId="4">
    <nc r="T337">
      <v>359480.02</v>
    </nc>
  </rcc>
  <rcc rId="3071" sId="1">
    <nc r="N337">
      <v>2</v>
    </nc>
  </rcc>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72" sId="1" odxf="1" dxf="1">
    <nc r="A117">
      <v>3</v>
    </nc>
    <odxf>
      <font>
        <b/>
        <sz val="12"/>
        <color auto="1"/>
      </font>
      <border outline="0">
        <left style="medium">
          <color indexed="64"/>
        </left>
      </border>
    </odxf>
    <ndxf>
      <font>
        <b val="0"/>
        <sz val="12"/>
        <color auto="1"/>
      </font>
      <border outline="0">
        <left style="thin">
          <color indexed="64"/>
        </left>
      </border>
    </ndxf>
  </rcc>
  <rcc rId="3073" sId="1" odxf="1" dxf="1">
    <nc r="A118">
      <v>4</v>
    </nc>
    <odxf/>
    <ndxf/>
  </rcc>
  <rcc rId="3074" sId="1">
    <nc r="B118">
      <v>116766</v>
    </nc>
  </rcc>
  <rcc rId="3075" sId="1">
    <nc r="C118">
      <v>409</v>
    </nc>
  </rcc>
  <rcc rId="3076" sId="1">
    <nc r="D118" t="inlineStr">
      <is>
        <t>DS</t>
      </is>
    </nc>
  </rcc>
  <rcc rId="3077" sId="1">
    <nc r="F118" t="inlineStr">
      <is>
        <t>CP1 less /2017</t>
      </is>
    </nc>
  </rcc>
  <rcc rId="3078" sId="1" odxf="1" dxf="1">
    <nc r="E118" t="inlineStr">
      <is>
        <t>AP 2/11i  /2.2</t>
      </is>
    </nc>
    <ndxf>
      <font>
        <b val="0"/>
        <sz val="12"/>
        <color auto="1"/>
      </font>
    </ndxf>
  </rcc>
  <rcc rId="3079" sId="1" xfDxf="1" dxf="1">
    <nc r="G118" t="inlineStr">
      <is>
        <t>Transparență, etica și integritate</t>
      </is>
    </nc>
    <ndxf>
      <font>
        <b/>
        <sz val="12"/>
        <color auto="1"/>
      </font>
      <alignment horizontal="left" vertical="center" wrapText="1"/>
      <border outline="0">
        <left style="thin">
          <color indexed="64"/>
        </left>
        <right style="thin">
          <color indexed="64"/>
        </right>
        <top style="thin">
          <color indexed="64"/>
        </top>
        <bottom style="thin">
          <color indexed="64"/>
        </bottom>
      </border>
    </ndxf>
  </rcc>
  <rcc rId="3080" sId="1" xfDxf="1" dxf="1">
    <nc r="H118" t="inlineStr">
      <is>
        <t>JUDEȚUL GORJ</t>
      </is>
    </nc>
    <ndxf>
      <font>
        <b/>
        <sz val="12"/>
        <color auto="1"/>
      </font>
      <alignment horizontal="left" vertical="center" wrapText="1"/>
      <border outline="0">
        <left style="thin">
          <color indexed="64"/>
        </left>
        <right style="thin">
          <color indexed="64"/>
        </right>
        <top style="thin">
          <color indexed="64"/>
        </top>
        <bottom style="thin">
          <color indexed="64"/>
        </bottom>
      </border>
    </ndxf>
  </rcc>
  <rcc rId="3081" sId="1">
    <nc r="I118" t="inlineStr">
      <is>
        <t>n.a</t>
      </is>
    </nc>
  </rcc>
  <rfmt sheetId="1" sqref="J118">
    <dxf>
      <alignment horizontal="left"/>
    </dxf>
  </rfmt>
  <rcc rId="3082" sId="1">
    <nc r="J118" t="inlineStr">
      <is>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is>
    </nc>
  </rcc>
  <rcv guid="{9EA5E3FA-46F1-4729-828C-4A08518018C1}" action="delete"/>
  <rdn rId="0" localSheetId="1" customView="1" name="Z_9EA5E3FA_46F1_4729_828C_4A08518018C1_.wvu.PrintArea" hidden="1" oldHidden="1">
    <formula>Sheet1!$A$1:$AL$377</formula>
    <oldFormula>Sheet1!$A$1:$AL$377</oldFormula>
  </rdn>
  <rdn rId="0" localSheetId="1" customView="1" name="Z_9EA5E3FA_46F1_4729_828C_4A08518018C1_.wvu.FilterData" hidden="1" oldHidden="1">
    <formula>Sheet1!$A$6:$AL$377</formula>
    <oldFormula>Sheet1!$A$6:$AL$377</oldFormula>
  </rdn>
  <rcv guid="{9EA5E3FA-46F1-4729-828C-4A08518018C1}" action="add"/>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5" sId="1">
    <nc r="K118" t="inlineStr">
      <is>
        <t>27.06.2018</t>
      </is>
    </nc>
  </rcc>
  <rcc rId="3086" sId="1">
    <nc r="L118" t="inlineStr">
      <is>
        <t>27.10.2019</t>
      </is>
    </nc>
  </rcc>
  <rfmt sheetId="1" sqref="M118" start="0" length="0">
    <dxf>
      <numFmt numFmtId="4" formatCode="#,##0.00"/>
    </dxf>
  </rfmt>
  <rcc rId="3087" sId="1" numFmtId="4">
    <nc r="M118">
      <v>85</v>
    </nc>
  </rcc>
  <rcc rId="3088" sId="1">
    <nc r="N118">
      <v>4</v>
    </nc>
  </rcc>
  <rcc rId="3089" sId="1" odxf="1" dxf="1">
    <nc r="O118" t="inlineStr">
      <is>
        <t>Gorj</t>
      </is>
    </nc>
    <odxf>
      <font>
        <b/>
        <sz val="12"/>
        <color auto="1"/>
      </font>
      <fill>
        <patternFill patternType="none">
          <bgColor indexed="65"/>
        </patternFill>
      </fill>
    </odxf>
    <ndxf>
      <font>
        <b val="0"/>
        <sz val="12"/>
        <color auto="1"/>
      </font>
      <fill>
        <patternFill patternType="solid">
          <bgColor theme="0"/>
        </patternFill>
      </fill>
    </ndxf>
  </rcc>
  <rcc rId="3090" sId="1">
    <nc r="P118" t="inlineStr">
      <is>
        <t>Targu Jiu</t>
      </is>
    </nc>
  </rcc>
  <rcc rId="3091" sId="1">
    <nc r="Q118" t="inlineStr">
      <is>
        <t>APL</t>
      </is>
    </nc>
  </rcc>
  <rcc rId="3092" sId="1" odxf="1" dxf="1">
    <nc r="R118"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fmt sheetId="1" xfDxf="1" s="1" sqref="S118" start="0" length="0">
    <dxf>
      <font>
        <b val="0"/>
        <i val="0"/>
        <strike val="0"/>
        <condense val="0"/>
        <extend val="0"/>
        <outline val="0"/>
        <shadow val="0"/>
        <u val="none"/>
        <vertAlign val="baseline"/>
        <sz val="12"/>
        <color auto="1"/>
        <name val="Calibri"/>
        <family val="2"/>
        <charset val="238"/>
        <scheme val="minor"/>
      </font>
      <numFmt numFmtId="166"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1" s="1" sqref="T118" start="0" length="0">
    <dxf>
      <font>
        <sz val="12"/>
        <color auto="1"/>
        <name val="Calibri"/>
        <family val="2"/>
        <charset val="238"/>
        <scheme val="minor"/>
      </font>
      <numFmt numFmtId="166" formatCode="#,##0.00_ ;\-#,##0.00\ "/>
      <fill>
        <patternFill patternType="none">
          <bgColor indexed="65"/>
        </patternFill>
      </fill>
    </dxf>
  </rfmt>
  <rfmt sheetId="1" s="1" sqref="T118" start="0" length="0">
    <dxf>
      <font>
        <sz val="12"/>
        <color theme="1"/>
        <name val="Calibri"/>
        <family val="2"/>
        <charset val="238"/>
        <scheme val="minor"/>
      </font>
      <numFmt numFmtId="4" formatCode="#,##0.00"/>
      <fill>
        <patternFill patternType="solid">
          <bgColor rgb="FFFFFF00"/>
        </patternFill>
      </fill>
    </dxf>
  </rfmt>
  <rfmt sheetId="1" xfDxf="1" s="1" sqref="V118" start="0" length="0">
    <dxf>
      <font>
        <b val="0"/>
        <i val="0"/>
        <strike val="0"/>
        <condense val="0"/>
        <extend val="0"/>
        <outline val="0"/>
        <shadow val="0"/>
        <u val="none"/>
        <vertAlign val="baseline"/>
        <sz val="12"/>
        <color auto="1"/>
        <name val="Calibri"/>
        <family val="2"/>
        <scheme val="minor"/>
      </font>
      <numFmt numFmtId="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cc rId="3093" sId="1" numFmtId="4">
    <oc r="S118">
      <f>T118+U118</f>
    </oc>
    <nc r="S118">
      <v>308617.27</v>
    </nc>
  </rcc>
  <rcc rId="3094" sId="1" numFmtId="4">
    <nc r="T118">
      <v>308617.28000000003</v>
    </nc>
  </rcc>
  <rcc rId="3095" sId="1" numFmtId="4">
    <oc r="V118">
      <f>W118+X118</f>
    </oc>
    <nc r="V118">
      <v>47200.29</v>
    </nc>
  </rcc>
  <rcc rId="3096" sId="1" xfDxf="1" s="1" dxf="1" numFmtId="4">
    <nc r="W118">
      <v>47200.29</v>
    </nc>
    <ndxf>
      <font>
        <b val="0"/>
        <i val="0"/>
        <strike val="0"/>
        <condense val="0"/>
        <extend val="0"/>
        <outline val="0"/>
        <shadow val="0"/>
        <u val="none"/>
        <vertAlign val="baseline"/>
        <sz val="12"/>
        <color auto="1"/>
        <name val="Calibri"/>
        <family val="2"/>
        <charset val="238"/>
        <scheme val="minor"/>
      </font>
      <numFmt numFmtId="166"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fmt sheetId="1" xfDxf="1" s="1" sqref="Y118" start="0" length="0">
    <dxf>
      <font>
        <b val="0"/>
        <i val="0"/>
        <strike val="0"/>
        <condense val="0"/>
        <extend val="0"/>
        <outline val="0"/>
        <shadow val="0"/>
        <u val="none"/>
        <vertAlign val="baseline"/>
        <sz val="12"/>
        <color auto="1"/>
        <name val="Calibri"/>
        <family val="2"/>
        <charset val="238"/>
        <scheme val="minor"/>
      </font>
      <numFmt numFmtId="166"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cc rId="3097" sId="1" numFmtId="4">
    <oc r="Y118">
      <f>Z118+AA118</f>
    </oc>
    <nc r="Y118">
      <v>7261.58</v>
    </nc>
  </rcc>
  <rfmt sheetId="1" s="1" sqref="Z118" start="0" length="0">
    <dxf>
      <font>
        <b val="0"/>
        <sz val="12"/>
        <color auto="1"/>
        <name val="Calibri"/>
        <family val="2"/>
        <charset val="238"/>
        <scheme val="minor"/>
      </font>
      <numFmt numFmtId="166" formatCode="#,##0.00_ ;\-#,##0.00\ "/>
      <fill>
        <patternFill patternType="none">
          <bgColor indexed="65"/>
        </patternFill>
      </fill>
    </dxf>
  </rfmt>
  <rcc rId="3098" sId="1" odxf="1" dxf="1" numFmtId="4">
    <nc r="Z118">
      <v>7261.58</v>
    </nc>
    <ndxf>
      <fill>
        <patternFill patternType="solid">
          <bgColor rgb="FFFFFF00"/>
        </patternFill>
      </fill>
    </ndxf>
  </rcc>
  <rcc rId="3099" sId="1" numFmtId="4">
    <nc r="AA118">
      <v>0</v>
    </nc>
  </rcc>
  <rcc rId="3100" sId="1" numFmtId="4">
    <nc r="X118">
      <v>0</v>
    </nc>
  </rcc>
  <rcc rId="3101" sId="1" numFmtId="4">
    <nc r="U118">
      <v>0</v>
    </nc>
  </rcc>
  <rcc rId="3102" sId="1" numFmtId="4">
    <nc r="AF118">
      <v>0</v>
    </nc>
  </rcc>
  <rcc rId="3103" sId="1" odxf="1" dxf="1">
    <nc r="AH118" t="inlineStr">
      <is>
        <t>implementare</t>
      </is>
    </nc>
    <odxf>
      <font>
        <b/>
        <sz val="12"/>
        <color auto="1"/>
      </font>
    </odxf>
    <ndxf>
      <font>
        <b val="0"/>
        <sz val="12"/>
        <color auto="1"/>
      </font>
    </ndxf>
  </rcc>
  <rcv guid="{9EA5E3FA-46F1-4729-828C-4A08518018C1}" action="delete"/>
  <rdn rId="0" localSheetId="1" customView="1" name="Z_9EA5E3FA_46F1_4729_828C_4A08518018C1_.wvu.PrintArea" hidden="1" oldHidden="1">
    <formula>Sheet1!$A$1:$AL$377</formula>
    <oldFormula>Sheet1!$A$1:$AL$377</oldFormula>
  </rdn>
  <rdn rId="0" localSheetId="1" customView="1" name="Z_9EA5E3FA_46F1_4729_828C_4A08518018C1_.wvu.FilterData" hidden="1" oldHidden="1">
    <formula>Sheet1!$A$6:$AL$377</formula>
    <oldFormula>Sheet1!$A$6:$AL$377</oldFormula>
  </rdn>
  <rcv guid="{9EA5E3FA-46F1-4729-828C-4A08518018C1}" action="add"/>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18">
    <dxf>
      <alignment horizontal="center"/>
    </dxf>
  </rfmt>
  <rfmt sheetId="1" sqref="I121">
    <dxf>
      <alignment horizontal="center"/>
    </dxf>
  </rfmt>
  <rfmt sheetId="1" sqref="I1:I1048576">
    <dxf>
      <alignment horizontal="general"/>
    </dxf>
  </rfmt>
  <rfmt sheetId="1" sqref="I1:I1048576">
    <dxf>
      <alignment horizontal="center"/>
    </dxf>
  </rfmt>
  <rcc rId="3106" sId="1" odxf="1" dxf="1">
    <oc r="A10">
      <v>2</v>
    </oc>
    <nc r="A10">
      <v>3</v>
    </nc>
    <odxf>
      <font>
        <b/>
        <sz val="12"/>
        <color auto="1"/>
      </font>
    </odxf>
    <ndxf>
      <font>
        <b val="0"/>
        <sz val="12"/>
        <color auto="1"/>
      </font>
    </ndxf>
  </rcc>
  <rcc rId="3107" sId="1" odxf="1" dxf="1">
    <nc r="A11">
      <v>4</v>
    </nc>
    <odxf>
      <font>
        <b/>
        <sz val="12"/>
        <color auto="1"/>
      </font>
      <border outline="0">
        <left style="medium">
          <color indexed="64"/>
        </left>
      </border>
    </odxf>
    <ndxf>
      <font>
        <b val="0"/>
        <sz val="12"/>
        <color auto="1"/>
      </font>
      <border outline="0">
        <left style="thin">
          <color indexed="64"/>
        </left>
      </border>
    </ndxf>
  </rcc>
  <rcc rId="3108" sId="1">
    <nc r="B11">
      <v>117934</v>
    </nc>
  </rcc>
  <rcc rId="3109" sId="1">
    <nc r="C11">
      <v>417</v>
    </nc>
  </rcc>
  <rcc rId="3110" sId="1">
    <nc r="D11" t="inlineStr">
      <is>
        <t>DS</t>
      </is>
    </nc>
  </rcc>
  <rcc rId="3111" sId="1" odxf="1" dxf="1">
    <nc r="E11" t="inlineStr">
      <is>
        <t>AP 2/11i  /2.2</t>
      </is>
    </nc>
    <odxf>
      <font>
        <b/>
        <sz val="12"/>
        <color auto="1"/>
      </font>
      <fill>
        <patternFill patternType="none">
          <bgColor indexed="65"/>
        </patternFill>
      </fill>
    </odxf>
    <ndxf>
      <font>
        <b val="0"/>
        <sz val="12"/>
        <color auto="1"/>
      </font>
      <fill>
        <patternFill patternType="solid">
          <bgColor theme="0"/>
        </patternFill>
      </fill>
    </ndxf>
  </rcc>
  <rcc rId="3112" sId="1">
    <nc r="F11" t="inlineStr">
      <is>
        <t>CP1 less /2017</t>
      </is>
    </nc>
  </rcc>
  <rcc rId="3113" sId="1" odxf="1" dxf="1">
    <nc r="G11" t="inlineStr">
      <is>
        <t>Integritatea - condiþie esenþiala pentru o
administratie eficienta</t>
      </is>
    </nc>
    <ndxf>
      <font>
        <b val="0"/>
        <sz val="12"/>
        <color auto="1"/>
      </font>
    </ndxf>
  </rcc>
  <rcc rId="3114" sId="1" odxf="1" dxf="1">
    <nc r="H11" t="inlineStr">
      <is>
        <t>Municipiul Aiud</t>
      </is>
    </nc>
    <odxf>
      <font>
        <b/>
        <sz val="12"/>
        <color auto="1"/>
      </font>
    </odxf>
    <ndxf>
      <font>
        <b val="0"/>
        <sz val="12"/>
        <color auto="1"/>
      </font>
    </ndxf>
  </rcc>
  <rcc rId="3115" sId="1">
    <nc r="I11" t="inlineStr">
      <is>
        <t>n.a</t>
      </is>
    </nc>
  </rcc>
  <rfmt sheetId="1" sqref="J11" start="0" length="0">
    <dxf>
      <font>
        <b val="0"/>
        <sz val="12"/>
        <color auto="1"/>
      </font>
      <alignment horizontal="left"/>
    </dxf>
  </rfmt>
  <rcc rId="3116" sId="1">
    <nc r="J11" t="inlineStr">
      <is>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is>
    </nc>
  </rcc>
  <rcv guid="{9EA5E3FA-46F1-4729-828C-4A08518018C1}" action="delete"/>
  <rdn rId="0" localSheetId="1" customView="1" name="Z_9EA5E3FA_46F1_4729_828C_4A08518018C1_.wvu.PrintArea" hidden="1" oldHidden="1">
    <formula>Sheet1!$A$1:$AL$377</formula>
    <oldFormula>Sheet1!$A$1:$AL$377</oldFormula>
  </rdn>
  <rdn rId="0" localSheetId="1" customView="1" name="Z_9EA5E3FA_46F1_4729_828C_4A08518018C1_.wvu.FilterData" hidden="1" oldHidden="1">
    <formula>Sheet1!$A$6:$AL$377</formula>
    <oldFormula>Sheet1!$A$6:$AL$377</oldFormula>
  </rdn>
  <rcv guid="{9EA5E3FA-46F1-4729-828C-4A08518018C1}" action="add"/>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19" sId="1" odxf="1" dxf="1">
    <nc r="K11" t="inlineStr">
      <is>
        <t>24.06.2018</t>
      </is>
    </nc>
    <ndxf>
      <font>
        <b val="0"/>
        <sz val="12"/>
        <color auto="1"/>
      </font>
      <numFmt numFmtId="19" formatCode="dd/mm/yyyy"/>
    </ndxf>
  </rcc>
  <rcc rId="3120" sId="1" odxf="1" dxf="1">
    <nc r="L11" t="inlineStr">
      <is>
        <t>27.10.2019</t>
      </is>
    </nc>
    <ndxf>
      <font>
        <b val="0"/>
        <sz val="12"/>
        <color auto="1"/>
      </font>
      <numFmt numFmtId="19" formatCode="dd/mm/yyyy"/>
    </ndxf>
  </rcc>
  <rcc rId="3121" sId="1">
    <nc r="M11">
      <v>85</v>
    </nc>
  </rcc>
  <rcc rId="3122" sId="1">
    <nc r="N10">
      <v>7</v>
    </nc>
  </rcc>
  <rcc rId="3123" sId="1" odxf="1" dxf="1">
    <nc r="N11">
      <v>7</v>
    </nc>
    <odxf>
      <font>
        <b/>
        <sz val="12"/>
        <color auto="1"/>
      </font>
      <fill>
        <patternFill patternType="none">
          <bgColor indexed="65"/>
        </patternFill>
      </fill>
    </odxf>
    <ndxf>
      <font>
        <b val="0"/>
        <sz val="12"/>
        <color auto="1"/>
      </font>
      <fill>
        <patternFill patternType="solid">
          <bgColor theme="0"/>
        </patternFill>
      </fill>
    </ndxf>
  </rcc>
  <rcc rId="3124" sId="1" odxf="1" dxf="1">
    <nc r="O11" t="inlineStr">
      <is>
        <t xml:space="preserve">Alba </t>
      </is>
    </nc>
    <ndxf>
      <font>
        <b val="0"/>
        <sz val="12"/>
        <color auto="1"/>
      </font>
      <fill>
        <patternFill patternType="solid">
          <bgColor theme="0"/>
        </patternFill>
      </fill>
    </ndxf>
  </rcc>
  <rcc rId="3125" sId="1" odxf="1" dxf="1">
    <nc r="P11" t="inlineStr">
      <is>
        <t>Aiud</t>
      </is>
    </nc>
    <odxf>
      <font>
        <b/>
        <sz val="12"/>
        <color auto="1"/>
      </font>
      <fill>
        <patternFill patternType="none">
          <bgColor indexed="65"/>
        </patternFill>
      </fill>
    </odxf>
    <ndxf>
      <font>
        <b val="0"/>
        <sz val="12"/>
        <color auto="1"/>
      </font>
      <fill>
        <patternFill patternType="solid">
          <bgColor theme="0"/>
        </patternFill>
      </fill>
    </ndxf>
  </rcc>
  <rcc rId="3126" sId="1" odxf="1" dxf="1">
    <nc r="Q11" t="inlineStr">
      <is>
        <t>APL</t>
      </is>
    </nc>
    <odxf>
      <font>
        <b/>
        <sz val="12"/>
        <color auto="1"/>
      </font>
      <fill>
        <patternFill patternType="none">
          <bgColor indexed="65"/>
        </patternFill>
      </fill>
    </odxf>
    <ndxf>
      <font>
        <b val="0"/>
        <sz val="12"/>
        <color auto="1"/>
      </font>
      <fill>
        <patternFill patternType="solid">
          <bgColor theme="0"/>
        </patternFill>
      </fill>
    </ndxf>
  </rcc>
  <rcc rId="3127" sId="1" odxf="1" dxf="1">
    <nc r="R11"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fmt sheetId="1" sqref="T11" start="0" length="0">
    <dxf>
      <numFmt numFmtId="4" formatCode="#,##0.00"/>
    </dxf>
  </rfmt>
  <rcc rId="3128" sId="1" odxf="1" s="1" dxf="1" numFmtId="4">
    <nc r="U11">
      <v>0</v>
    </nc>
    <ndxf>
      <font>
        <b val="0"/>
        <sz val="12"/>
        <color auto="1"/>
        <name val="Calibri"/>
        <family val="2"/>
        <charset val="238"/>
        <scheme val="minor"/>
      </font>
      <numFmt numFmtId="166" formatCode="#,##0.00_ ;\-#,##0.00\ "/>
    </ndxf>
  </rcc>
  <rcc rId="3129" sId="1">
    <oc r="S11">
      <f>T11+U11</f>
    </oc>
    <nc r="S11">
      <f>T11+U11</f>
    </nc>
  </rcc>
  <rcc rId="3130" sId="1" odxf="1" s="1" dxf="1" numFmtId="4">
    <nc r="T11">
      <v>243872.23</v>
    </nc>
    <ndxf>
      <font>
        <b val="0"/>
        <sz val="12"/>
        <color auto="1"/>
        <name val="Calibri"/>
        <family val="2"/>
        <charset val="238"/>
        <scheme val="minor"/>
      </font>
      <numFmt numFmtId="166" formatCode="#,##0.00_ ;\-#,##0.00\ "/>
    </ndxf>
  </rcc>
  <rfmt sheetId="1" sqref="W11" start="0" length="0">
    <dxf>
      <numFmt numFmtId="4" formatCode="#,##0.00"/>
    </dxf>
  </rfmt>
  <rcc rId="3131" sId="1" odxf="1" s="1" dxf="1" numFmtId="4">
    <nc r="W11">
      <v>37298.080000000002</v>
    </nc>
    <ndxf>
      <font>
        <b val="0"/>
        <sz val="12"/>
        <color auto="1"/>
        <name val="Calibri"/>
        <family val="2"/>
        <charset val="238"/>
        <scheme val="minor"/>
      </font>
      <numFmt numFmtId="166" formatCode="#,##0.00_ ;\-#,##0.00\ "/>
    </ndxf>
  </rcc>
  <rcc rId="3132" sId="1" odxf="1" s="1" dxf="1" numFmtId="4">
    <nc r="X11">
      <v>0</v>
    </nc>
    <ndxf>
      <font>
        <b val="0"/>
        <sz val="12"/>
        <color auto="1"/>
        <name val="Calibri"/>
        <family val="2"/>
        <charset val="238"/>
        <scheme val="minor"/>
      </font>
      <numFmt numFmtId="166" formatCode="#,##0.00_ ;\-#,##0.00\ "/>
    </ndxf>
  </rcc>
  <rcc rId="3133" sId="1" odxf="1" s="1" dxf="1" numFmtId="4">
    <nc r="Z11">
      <v>5738.2</v>
    </nc>
    <ndxf>
      <font>
        <b val="0"/>
        <sz val="12"/>
        <color auto="1"/>
        <name val="Calibri"/>
        <family val="2"/>
        <charset val="238"/>
        <scheme val="minor"/>
      </font>
      <numFmt numFmtId="166" formatCode="#,##0.00_ ;\-#,##0.00\ "/>
    </ndxf>
  </rcc>
  <rfmt sheetId="1" s="1" sqref="AA11" start="0" length="0">
    <dxf>
      <font>
        <b val="0"/>
        <sz val="12"/>
        <color auto="1"/>
        <name val="Calibri"/>
        <family val="2"/>
        <charset val="238"/>
        <scheme val="minor"/>
      </font>
      <numFmt numFmtId="166" formatCode="#,##0.00_ ;\-#,##0.00\ "/>
    </dxf>
  </rfmt>
  <rcc rId="3134" sId="1" numFmtId="4">
    <nc r="AA11">
      <v>0</v>
    </nc>
  </rcc>
  <rcc rId="3135" sId="1" odxf="1" s="1" dxf="1" numFmtId="4">
    <nc r="AF11">
      <v>0</v>
    </nc>
    <ndxf>
      <font>
        <b val="0"/>
        <sz val="12"/>
        <color auto="1"/>
        <name val="Calibri"/>
        <family val="2"/>
        <charset val="238"/>
        <scheme val="minor"/>
      </font>
      <numFmt numFmtId="166" formatCode="#,##0.00_ ;\-#,##0.00\ "/>
    </ndxf>
  </rcc>
  <rcc rId="3136" sId="1" odxf="1" dxf="1">
    <nc r="AH11" t="inlineStr">
      <is>
        <t>implementare</t>
      </is>
    </nc>
    <odxf>
      <font>
        <b/>
        <sz val="12"/>
        <color auto="1"/>
      </font>
    </odxf>
    <ndxf>
      <font>
        <b val="0"/>
        <sz val="12"/>
        <color auto="1"/>
      </font>
    </ndxf>
  </rcc>
  <rcv guid="{9EA5E3FA-46F1-4729-828C-4A08518018C1}" action="delete"/>
  <rdn rId="0" localSheetId="1" customView="1" name="Z_9EA5E3FA_46F1_4729_828C_4A08518018C1_.wvu.PrintArea" hidden="1" oldHidden="1">
    <formula>Sheet1!$A$1:$AL$377</formula>
    <oldFormula>Sheet1!$A$1:$AL$377</oldFormula>
  </rdn>
  <rdn rId="0" localSheetId="1" customView="1" name="Z_9EA5E3FA_46F1_4729_828C_4A08518018C1_.wvu.FilterData" hidden="1" oldHidden="1">
    <formula>Sheet1!$A$6:$AL$377</formula>
    <oldFormula>Sheet1!$A$6:$AL$377</oldFormula>
  </rdn>
  <rcv guid="{9EA5E3FA-46F1-4729-828C-4A08518018C1}" action="add"/>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EA5E3FA-46F1-4729-828C-4A08518018C1}" action="delete"/>
  <rdn rId="0" localSheetId="1" customView="1" name="Z_9EA5E3FA_46F1_4729_828C_4A08518018C1_.wvu.PrintArea" hidden="1" oldHidden="1">
    <formula>Sheet1!$A$1:$AL$377</formula>
    <oldFormula>Sheet1!$A$1:$AL$377</oldFormula>
  </rdn>
  <rdn rId="0" localSheetId="1" customView="1" name="Z_9EA5E3FA_46F1_4729_828C_4A08518018C1_.wvu.FilterData" hidden="1" oldHidden="1">
    <formula>Sheet1!$A$6:$AL$377</formula>
    <oldFormula>Sheet1!$A$6:$AL$377</oldFormula>
  </rdn>
  <rcv guid="{9EA5E3FA-46F1-4729-828C-4A08518018C1}" action="add"/>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1" sId="1">
    <nc r="A338">
      <v>111</v>
    </nc>
  </rcc>
  <rcc rId="3142" sId="1">
    <nc r="B338">
      <v>113139</v>
    </nc>
  </rcc>
  <rcc rId="3143" sId="1">
    <nc r="C338">
      <v>387</v>
    </nc>
  </rcc>
  <rcv guid="{7C1B4D6D-D666-48DD-AB17-E00791B6F0B6}" action="delete"/>
  <rdn rId="0" localSheetId="1" customView="1" name="Z_7C1B4D6D_D666_48DD_AB17_E00791B6F0B6_.wvu.PrintArea" hidden="1" oldHidden="1">
    <formula>Sheet1!$A$1:$AL$377</formula>
    <oldFormula>Sheet1!$A$1:$AL$377</oldFormula>
  </rdn>
  <rdn rId="0" localSheetId="1" customView="1" name="Z_7C1B4D6D_D666_48DD_AB17_E00791B6F0B6_.wvu.FilterData" hidden="1" oldHidden="1">
    <formula>Sheet1!$A$7:$DG$222</formula>
    <oldFormula>Sheet1!$A$7:$DG$222</oldFormula>
  </rdn>
  <rcv guid="{7C1B4D6D-D666-48DD-AB17-E00791B6F0B6}" action="add"/>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6" sId="1">
    <nc r="E338" t="inlineStr">
      <is>
        <t>AP1/22i /2.2</t>
      </is>
    </nc>
  </rcc>
  <rcc rId="3147" sId="1">
    <nc r="F338" t="inlineStr">
      <is>
        <t>CP3/2017 (MySMIS: POCA/113/2/3)</t>
      </is>
    </nc>
  </rcc>
  <rcc rId="3148" sId="1">
    <nc r="D338" t="inlineStr">
      <is>
        <t>MP</t>
      </is>
    </nc>
  </rcc>
  <rcc rId="3149" sId="1">
    <nc r="N338" t="inlineStr">
      <is>
        <t>Proiect cu acoperire națională</t>
      </is>
    </nc>
  </rcc>
  <rcc rId="3150" sId="1">
    <nc r="O338" t="inlineStr">
      <is>
        <t>București</t>
      </is>
    </nc>
  </rcc>
  <rcc rId="3151" sId="1">
    <nc r="P338" t="inlineStr">
      <is>
        <t>București</t>
      </is>
    </nc>
  </rcc>
  <rcc rId="3152" sId="1">
    <nc r="Q338" t="inlineStr">
      <is>
        <t>ONG</t>
      </is>
    </nc>
  </rcc>
  <rcc rId="3153" sId="1">
    <nc r="R338" t="inlineStr">
      <is>
        <t>119 - Investiții în capacitatea instituțională și în eficiența administrațiilor și a serviciilor publice la nivel național, regional și local, în perspectiva realizării de reforme, a unei mai bune legiferări și a bunei guvernanțe</t>
      </is>
    </nc>
  </rcc>
  <rcc rId="3154" sId="1">
    <oc r="Q334" t="inlineStr">
      <is>
        <t>APC</t>
      </is>
    </oc>
    <nc r="Q334" t="inlineStr">
      <is>
        <t>ONG</t>
      </is>
    </nc>
  </rcc>
  <rcc rId="3155" sId="1" odxf="1" s="1" dxf="1">
    <oc r="R332" t="inlineStr">
      <is>
        <t>Proiect cu acoperire națională</t>
      </is>
    </oc>
    <nc r="R332" t="inlineStr">
      <is>
        <t>119 - Investiții în capacitatea instituțională și în eficiența administrațiilor și a serviciilor publice la nivel național, regional și local, în perspectiva realizării de reforme, a unei mai bune legiferări și a bunei guvernanțe</t>
      </is>
    </nc>
    <o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156" sId="1" odxf="1" s="1" dxf="1">
    <oc r="R333" t="inlineStr">
      <is>
        <t>Proiect cu acoperire națională</t>
      </is>
    </oc>
    <nc r="R333" t="inlineStr">
      <is>
        <t>119 - Investiții în capacitatea instituțională și în eficiența administrațiilor și a serviciilor publice la nivel național, regional și local, în perspectiva realizării de reforme, a unei mai bune legiferări și a bunei guvernanțe</t>
      </is>
    </nc>
    <o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157" sId="1" odxf="1" s="1" dxf="1">
    <oc r="R334" t="inlineStr">
      <is>
        <t>Proiect cu acoperire națională</t>
      </is>
    </oc>
    <nc r="R334" t="inlineStr">
      <is>
        <t>119 - Investiții în capacitatea instituțională și în eficiența administrațiilor și a serviciilor publice la nivel național, regional și local, în perspectiva realizării de reforme, a unei mai bune legiferări și a bunei guvernanțe</t>
      </is>
    </nc>
    <o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v guid="{7C1B4D6D-D666-48DD-AB17-E00791B6F0B6}" action="delete"/>
  <rdn rId="0" localSheetId="1" customView="1" name="Z_7C1B4D6D_D666_48DD_AB17_E00791B6F0B6_.wvu.PrintArea" hidden="1" oldHidden="1">
    <formula>Sheet1!$A$1:$AL$377</formula>
    <oldFormula>Sheet1!$A$1:$AL$377</oldFormula>
  </rdn>
  <rdn rId="0" localSheetId="1" customView="1" name="Z_7C1B4D6D_D666_48DD_AB17_E00791B6F0B6_.wvu.FilterData" hidden="1" oldHidden="1">
    <formula>Sheet1!$A$7:$DG$222</formula>
    <oldFormula>Sheet1!$A$7:$DG$222</oldFormula>
  </rdn>
  <rcv guid="{7C1B4D6D-D666-48DD-AB17-E00791B6F0B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40" start="0" length="0">
    <dxf>
      <font>
        <b val="0"/>
        <sz val="12"/>
        <color auto="1"/>
      </font>
      <alignment horizontal="center" vertical="center" wrapText="1"/>
      <border outline="0">
        <right style="thin">
          <color indexed="64"/>
        </right>
        <top style="thin">
          <color indexed="64"/>
        </top>
        <bottom style="thin">
          <color indexed="64"/>
        </bottom>
      </border>
    </dxf>
  </rfmt>
  <rfmt sheetId="1" sqref="C34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1438" sId="1" odxf="1" dxf="1">
    <nc r="D340" t="inlineStr">
      <is>
        <t>MN</t>
      </is>
    </nc>
    <odxf>
      <font>
        <sz val="11"/>
        <color theme="1"/>
        <name val="Calibri"/>
        <family val="2"/>
        <charset val="238"/>
        <scheme val="minor"/>
      </font>
      <alignment horizontal="general" vertical="bottom" wrapText="0"/>
      <border outline="0">
        <left/>
        <right/>
        <top/>
        <bottom/>
      </border>
    </odxf>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1439" sId="1" odxf="1" dxf="1">
    <nc r="E340" t="inlineStr">
      <is>
        <t>AP1/11i /1.1</t>
      </is>
    </nc>
    <odxf>
      <font>
        <sz val="11"/>
        <color theme="1"/>
        <name val="Calibri"/>
        <family val="2"/>
        <charset val="238"/>
        <scheme val="minor"/>
      </font>
      <alignment horizontal="general" vertical="bottom" wrapText="0"/>
      <border outline="0">
        <left/>
        <right/>
        <top/>
        <bottom/>
      </border>
    </odxf>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1440" sId="1" odxf="1" dxf="1">
    <nc r="F340" t="inlineStr">
      <is>
        <t>CP 2/2017 (MySMIS: POCA/111/1/1)</t>
      </is>
    </nc>
    <odxf>
      <font>
        <sz val="11"/>
        <color theme="1"/>
        <name val="Calibri"/>
        <family val="2"/>
        <charset val="238"/>
        <scheme val="minor"/>
      </font>
      <alignment vertical="bottom" wrapText="0"/>
      <border outline="0">
        <left/>
        <right/>
        <top/>
        <bottom/>
      </border>
    </odxf>
    <n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ndxf>
  </rcc>
  <rcc rId="1441" sId="1">
    <nc r="C340">
      <v>363</v>
    </nc>
  </rcc>
  <rcc rId="1442" sId="1">
    <nc r="B340">
      <v>109777</v>
    </nc>
  </rcc>
  <rfmt sheetId="1" sqref="A340" start="0" length="0">
    <dxf>
      <font>
        <b val="0"/>
        <sz val="12"/>
        <color auto="1"/>
      </font>
      <fill>
        <patternFill patternType="none">
          <bgColor indexed="65"/>
        </patternFill>
      </fill>
      <alignment horizontal="center" vertical="center" wrapText="1"/>
      <border outline="0">
        <bottom style="thin">
          <color indexed="64"/>
        </bottom>
      </border>
    </dxf>
  </rfmt>
  <rcv guid="{EF10298D-3F59-43F1-9A86-8C1CCA3B5D93}" action="delete"/>
  <rdn rId="0" localSheetId="1" customView="1" name="Z_EF10298D_3F59_43F1_9A86_8C1CCA3B5D93_.wvu.PrintArea" hidden="1" oldHidden="1">
    <formula>Sheet1!$A$1:$AL$339</formula>
    <oldFormula>Sheet1!$A$1:$AL$339</oldFormula>
  </rdn>
  <rdn rId="0" localSheetId="1" customView="1" name="Z_EF10298D_3F59_43F1_9A86_8C1CCA3B5D93_.wvu.FilterData" hidden="1" oldHidden="1">
    <formula>Sheet1!$A$6:$AL$339</formula>
    <oldFormula>Sheet1!$A$6:$AL$339</oldFormula>
  </rdn>
  <rcv guid="{EF10298D-3F59-43F1-9A86-8C1CCA3B5D93}"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8" sId="1" xfDxf="1" dxf="1">
    <nc r="H313" t="inlineStr">
      <is>
        <t>Institutul National al Magistraturii</t>
      </is>
    </nc>
    <ndxf>
      <font>
        <sz val="12"/>
        <charset val="1"/>
      </font>
      <alignment vertical="center" wrapText="1"/>
      <border outline="0">
        <left style="thin">
          <color indexed="64"/>
        </left>
        <right style="thin">
          <color indexed="64"/>
        </right>
        <top style="thin">
          <color indexed="64"/>
        </top>
        <bottom style="thin">
          <color indexed="64"/>
        </bottom>
      </border>
    </ndxf>
  </rcc>
  <rcc rId="1619" sId="1">
    <oc r="I312" t="inlineStr">
      <is>
        <t>na</t>
      </is>
    </oc>
    <nc r="I312" t="inlineStr">
      <is>
        <t>n.a</t>
      </is>
    </nc>
  </rcc>
  <rcc rId="1620" sId="1">
    <nc r="I313" t="inlineStr">
      <is>
        <t>n.a</t>
      </is>
    </nc>
  </rcc>
  <rcc rId="1621" sId="1">
    <nc r="G313" t="inlineStr">
      <is>
        <t>Justiția 2020: profesionalism și integritate</t>
      </is>
    </nc>
  </rcc>
  <rcc rId="1622" sId="1" numFmtId="19">
    <nc r="K313">
      <v>43257</v>
    </nc>
  </rcc>
  <rcc rId="1623" sId="1" numFmtId="19">
    <nc r="L313">
      <v>43988</v>
    </nc>
  </rcc>
  <rcc rId="1624" sId="1">
    <nc r="N313" t="inlineStr">
      <is>
        <t>Proiect cu acoperire națională</t>
      </is>
    </nc>
  </rcc>
  <rcc rId="1625" sId="1">
    <nc r="O313" t="inlineStr">
      <is>
        <t>Bucuresti</t>
      </is>
    </nc>
  </rcc>
  <rcc rId="1626" sId="1">
    <nc r="P313" t="inlineStr">
      <is>
        <t>Bucuresti</t>
      </is>
    </nc>
  </rcc>
  <rcc rId="1627" sId="1">
    <nc r="Q313" t="inlineStr">
      <is>
        <t>APC</t>
      </is>
    </nc>
  </rcc>
  <rcc rId="1628" sId="1">
    <nc r="R313"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0" sId="1" xfDxf="1" dxf="1">
    <nc r="H338" t="inlineStr">
      <is>
        <t>Program de educație și asistență juridică pentru îmbunătățirea accesului cetățenilor la justiție – JUST ACCESS</t>
      </is>
    </nc>
    <ndxf>
      <font>
        <sz val="12"/>
        <color auto="1"/>
        <charset val="1"/>
      </font>
      <alignment horizontal="left" vertical="center" wrapText="1"/>
      <border outline="0">
        <left style="thin">
          <color indexed="64"/>
        </left>
        <right style="thin">
          <color indexed="64"/>
        </right>
        <top style="thin">
          <color indexed="64"/>
        </top>
        <bottom style="thin">
          <color indexed="64"/>
        </bottom>
      </border>
    </ndxf>
  </rcc>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1" sId="1" odxf="1" dxf="1">
    <nc r="G338" t="inlineStr">
      <is>
        <t>Program de educație și asistență juridică pentru îmbunătățirea accesului cetățenilor la justiție – JUST ACCESS</t>
      </is>
    </nc>
    <odxf>
      <font>
        <sz val="10"/>
        <charset val="1"/>
      </font>
      <alignment horizontal="general"/>
      <border outline="0">
        <left/>
      </border>
    </odxf>
    <ndxf>
      <font>
        <sz val="12"/>
        <color auto="1"/>
        <charset val="1"/>
      </font>
      <alignment horizontal="left"/>
      <border outline="0">
        <left style="thin">
          <color indexed="64"/>
        </left>
      </border>
    </ndxf>
  </rcc>
  <rcc rId="3162" sId="1" odxf="1" dxf="1">
    <oc r="H338" t="inlineStr">
      <is>
        <t>Program de educație și asistență juridică pentru îmbunătățirea accesului cetățenilor la justiție – JUST ACCESS</t>
      </is>
    </oc>
    <nc r="H338" t="inlineStr">
      <is>
        <t>Uniunea Naționala a Barourilor din Romania</t>
      </is>
    </nc>
    <odxf>
      <font>
        <sz val="12"/>
        <color auto="1"/>
        <charset val="1"/>
      </font>
      <fill>
        <patternFill patternType="none">
          <bgColor indexed="65"/>
        </patternFill>
      </fill>
      <alignment horizontal="left"/>
    </odxf>
    <ndxf>
      <font>
        <sz val="10"/>
        <color auto="1"/>
        <charset val="1"/>
      </font>
      <fill>
        <patternFill patternType="solid">
          <bgColor theme="0"/>
        </patternFill>
      </fill>
      <alignment horizontal="center"/>
    </ndxf>
  </rcc>
  <rcc rId="3163" sId="1">
    <nc r="I338" t="inlineStr">
      <is>
        <t xml:space="preserve">FUNDATIA "CENTRUL DE RESURSE JURIDICE", </t>
      </is>
    </nc>
  </rcc>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4" sId="1" numFmtId="19">
    <nc r="K338">
      <v>43273</v>
    </nc>
  </rcc>
  <rfmt sheetId="1" sqref="J338"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39"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0"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1"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2"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3"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4"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5"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6"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7" start="0" length="0">
    <dxf>
      <font>
        <sz val="12"/>
        <color auto="1"/>
      </font>
      <alignment horizontal="justify"/>
      <border outline="0">
        <left style="thin">
          <color indexed="64"/>
        </left>
        <right style="thin">
          <color indexed="64"/>
        </right>
        <top style="thin">
          <color indexed="64"/>
        </top>
        <bottom style="thin">
          <color indexed="64"/>
        </bottom>
      </border>
    </dxf>
  </rfmt>
  <rfmt sheetId="1" sqref="J348" start="0" length="0">
    <dxf>
      <font>
        <sz val="12"/>
        <color auto="1"/>
      </font>
      <alignment horizontal="justify"/>
      <border outline="0">
        <left style="thin">
          <color indexed="64"/>
        </left>
        <right style="thin">
          <color indexed="64"/>
        </right>
        <top style="thin">
          <color indexed="64"/>
        </top>
        <bottom style="thin">
          <color indexed="64"/>
        </bottom>
      </border>
    </dxf>
  </rfmt>
  <rcc rId="3165" sId="1">
    <nc r="J338" t="inlineStr">
      <is>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is>
    </nc>
  </rcc>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6" sId="1" numFmtId="4">
    <nc r="T338">
      <v>2581656.21</v>
    </nc>
  </rcc>
  <rcc rId="3167" sId="1" numFmtId="4">
    <nc r="U338">
      <v>619751.25</v>
    </nc>
  </rcc>
  <rcc rId="3168" sId="1" numFmtId="4">
    <nc r="W338">
      <v>455586.4</v>
    </nc>
  </rcc>
  <rcc rId="3169" sId="1" numFmtId="4">
    <nc r="X338">
      <v>154937.82999999999</v>
    </nc>
  </rcc>
  <rcc rId="3170" sId="1" numFmtId="4">
    <nc r="AC338">
      <v>61984.53</v>
    </nc>
  </rcc>
  <rcc rId="3171" sId="1" numFmtId="4">
    <nc r="AD338">
      <v>15809.99</v>
    </nc>
  </rcc>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38" start="0" length="0">
    <dxf>
      <font>
        <sz val="10"/>
        <charset val="1"/>
      </font>
      <alignment horizontal="general"/>
      <border outline="0">
        <left/>
      </border>
    </dxf>
  </rfmt>
  <rfmt sheetId="1" sqref="H338" start="0" length="0">
    <dxf>
      <font>
        <sz val="12"/>
        <color auto="1"/>
        <charset val="1"/>
      </font>
      <fill>
        <patternFill patternType="none">
          <bgColor indexed="65"/>
        </patternFill>
      </fill>
      <alignment horizontal="left"/>
    </dxf>
  </rfmt>
  <rcc rId="3172" sId="1">
    <nc r="B338">
      <v>111846</v>
    </nc>
  </rcc>
  <rcft rId="3142" sheetId="1"/>
  <rcc rId="3173" sId="1">
    <nc r="C338">
      <v>165</v>
    </nc>
  </rcc>
  <rcft rId="3143" sheetId="1"/>
  <rcc rId="3174" sId="1">
    <nc r="D338" t="inlineStr">
      <is>
        <t>OD</t>
      </is>
    </nc>
  </rcc>
  <rcft rId="3148" sheetId="1"/>
  <rfmt sheetId="1" sqref="E338" start="0" length="0">
    <dxf>
      <fill>
        <patternFill patternType="solid">
          <bgColor theme="0"/>
        </patternFill>
      </fill>
    </dxf>
  </rfmt>
  <rcc rId="3175" sId="1" odxf="1" dxf="1">
    <nc r="E338" t="inlineStr">
      <is>
        <t>AP1/11i /1.1</t>
      </is>
    </nc>
    <ndxf>
      <fill>
        <patternFill patternType="none">
          <bgColor indexed="65"/>
        </patternFill>
      </fill>
    </ndxf>
  </rcc>
  <rcft rId="3146" sheetId="1"/>
  <rcc rId="3176" sId="1">
    <nc r="F338" t="inlineStr">
      <is>
        <t>CP 2/2017 (MySMIS: POCA/111/1/1)</t>
      </is>
    </nc>
  </rcc>
  <rcft rId="3147" sheetId="1"/>
  <rcc rId="3177" sId="1" odxf="1" dxf="1">
    <nc r="G338" t="inlineStr">
      <is>
        <t>Legislație actualizată pentru un comerț calitativ cu produse agroalimentare</t>
      </is>
    </nc>
    <ndxf>
      <font>
        <sz val="12"/>
        <color auto="1"/>
        <charset val="1"/>
      </font>
      <alignment horizontal="left"/>
      <border outline="0">
        <left style="thin">
          <color indexed="64"/>
        </left>
      </border>
    </ndxf>
  </rcc>
  <rcft rId="3161" sheetId="1"/>
  <rcc rId="3178" sId="1">
    <nc r="H338" t="inlineStr">
      <is>
        <t>Asociația ACDBR</t>
      </is>
    </nc>
  </rcc>
  <rcft rId="3162" sheetId="1"/>
  <rcft rId="3160" sheetId="1"/>
  <rcc rId="3179" sId="1">
    <nc r="I338" t="inlineStr">
      <is>
        <t>n.a.</t>
      </is>
    </nc>
  </rcc>
  <rcft rId="3163" sheetId="1"/>
  <rcc rId="3180" sId="1" odxf="1" dxf="1">
    <nc r="J338" t="inlineStr">
      <is>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is>
    </nc>
    <ndxf>
      <font>
        <sz val="12"/>
        <color auto="1"/>
      </font>
      <alignment horizontal="justify"/>
      <border outline="0">
        <left style="thin">
          <color indexed="64"/>
        </left>
        <right style="thin">
          <color indexed="64"/>
        </right>
        <top style="thin">
          <color indexed="64"/>
        </top>
        <bottom style="thin">
          <color indexed="64"/>
        </bottom>
      </border>
    </ndxf>
  </rcc>
  <rcft rId="3165" sheetId="1"/>
  <rcc rId="3181" sId="1" numFmtId="19">
    <nc r="K338">
      <v>43278</v>
    </nc>
  </rcc>
  <rcft rId="3164" sheetId="1"/>
  <rcc rId="3182" sId="1" numFmtId="19">
    <nc r="L338">
      <v>43643</v>
    </nc>
  </rcc>
  <rcc rId="3183" sId="1">
    <nc r="N338" t="inlineStr">
      <is>
        <t>Proiect cu acoperire națională</t>
      </is>
    </nc>
  </rcc>
  <rcft rId="3149" sheetId="1"/>
  <rcc rId="3184" sId="1">
    <nc r="O338" t="inlineStr">
      <is>
        <t>București</t>
      </is>
    </nc>
  </rcc>
  <rcft rId="3150" sheetId="1"/>
  <rcc rId="3185" sId="1">
    <nc r="P338" t="inlineStr">
      <is>
        <t>București</t>
      </is>
    </nc>
  </rcc>
  <rcft rId="3151" sheetId="1"/>
  <rcc rId="3186" sId="1">
    <nc r="Q338" t="inlineStr">
      <is>
        <t>ONG</t>
      </is>
    </nc>
  </rcc>
  <rcft rId="3152" sheetId="1"/>
  <rcc rId="3187" sId="1">
    <nc r="R338" t="inlineStr">
      <is>
        <t>Proiect cu acoperire națională</t>
      </is>
    </nc>
  </rcc>
  <rcft rId="3153" sheetId="1"/>
  <rcc rId="3188" sId="1" numFmtId="4">
    <nc r="T338">
      <v>559613.69999999995</v>
    </nc>
  </rcc>
  <rcft rId="3166" sheetId="1"/>
  <rcc rId="3189" sId="1" numFmtId="4">
    <nc r="W338">
      <v>98755.36</v>
    </nc>
  </rcc>
  <rcft rId="3168" sheetId="1"/>
  <rcc rId="3190" sId="1" numFmtId="4">
    <nc r="X338">
      <v>33585.15</v>
    </nc>
  </rcc>
  <rcft rId="3169" sheetId="1"/>
  <rcc rId="3191" sId="1" numFmtId="4">
    <nc r="U338">
      <v>134340.63</v>
    </nc>
  </rcc>
  <rcft rId="3167" sheetId="1"/>
  <rcc rId="3192" sId="1" numFmtId="4">
    <nc r="AC338">
      <v>13436.1</v>
    </nc>
  </rcc>
  <rcft rId="3170" sheetId="1"/>
  <rcc rId="3193" sId="1" numFmtId="4">
    <nc r="AD338">
      <v>3427.06</v>
    </nc>
  </rcc>
  <rcft rId="3171" sheetId="1"/>
  <rcv guid="{FE50EAC0-52A5-4C33-B973-65E93D03D3EA}" action="delete"/>
  <rdn rId="0" localSheetId="1" customView="1" name="Z_FE50EAC0_52A5_4C33_B973_65E93D03D3EA_.wvu.PrintArea" hidden="1" oldHidden="1">
    <formula>Sheet1!$A$1:$AL$377</formula>
    <oldFormula>Sheet1!$A$1:$AL$377</oldFormula>
  </rdn>
  <rdn rId="0" localSheetId="1" customView="1" name="Z_FE50EAC0_52A5_4C33_B973_65E93D03D3EA_.wvu.FilterData" hidden="1" oldHidden="1">
    <formula>Sheet1!$A$6:$AL$377</formula>
    <oldFormula>Sheet1!$A$6:$AL$377</oldFormula>
  </rdn>
  <rcv guid="{FE50EAC0-52A5-4C33-B973-65E93D03D3EA}" action="add"/>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6" sId="1" numFmtId="4">
    <nc r="Z338">
      <v>0</v>
    </nc>
  </rcc>
  <rcc rId="3197" sId="1" numFmtId="4">
    <nc r="AA338">
      <v>0</v>
    </nc>
  </rcc>
  <rcc rId="3198" sId="1" numFmtId="4">
    <nc r="AF338">
      <v>0</v>
    </nc>
  </rcc>
  <rcc rId="3199" sId="1">
    <nc r="AH338" t="inlineStr">
      <is>
        <t>implementare</t>
      </is>
    </nc>
  </rcc>
  <rcc rId="3200" sId="1">
    <nc r="AI338" t="inlineStr">
      <is>
        <t>n.a</t>
      </is>
    </nc>
  </rcc>
  <rcv guid="{7C1B4D6D-D666-48DD-AB17-E00791B6F0B6}" action="delete"/>
  <rdn rId="0" localSheetId="1" customView="1" name="Z_7C1B4D6D_D666_48DD_AB17_E00791B6F0B6_.wvu.PrintArea" hidden="1" oldHidden="1">
    <formula>Sheet1!$A$1:$AL$377</formula>
    <oldFormula>Sheet1!$A$1:$AL$377</oldFormula>
  </rdn>
  <rdn rId="0" localSheetId="1" customView="1" name="Z_7C1B4D6D_D666_48DD_AB17_E00791B6F0B6_.wvu.FilterData" hidden="1" oldHidden="1">
    <formula>Sheet1!$A$7:$DG$222</formula>
    <oldFormula>Sheet1!$A$7:$DG$222</oldFormula>
  </rdn>
  <rcv guid="{7C1B4D6D-D666-48DD-AB17-E00791B6F0B6}" action="add"/>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03" sId="1">
    <nc r="A339">
      <v>112</v>
    </nc>
  </rcc>
  <rcc rId="3204" sId="1">
    <nc r="B339">
      <v>110795</v>
    </nc>
  </rcc>
  <rcc rId="3205" sId="1">
    <nc r="C339">
      <v>127</v>
    </nc>
  </rcc>
  <rcc rId="3206" sId="1">
    <nc r="D339" t="inlineStr">
      <is>
        <t>OD</t>
      </is>
    </nc>
  </rcc>
  <rcc rId="3207" sId="1">
    <nc r="E339" t="inlineStr">
      <is>
        <t>AP1/11i /1.1</t>
      </is>
    </nc>
  </rcc>
  <rcc rId="3208" sId="1">
    <nc r="F339" t="inlineStr">
      <is>
        <t>CP 2/2017 (MySMIS: POCA/111/1/1)</t>
      </is>
    </nc>
  </rcc>
  <rcc rId="3209" sId="1" odxf="1" dxf="1">
    <nc r="G339" t="inlineStr">
      <is>
        <t>EGAL - Dialog civic și advocacy pentru poltici publice sensibile la egalitatea de gen</t>
      </is>
    </nc>
    <ndxf>
      <font>
        <sz val="12"/>
        <color auto="1"/>
        <charset val="1"/>
      </font>
      <alignment horizontal="left"/>
      <border outline="0">
        <left style="thin">
          <color indexed="64"/>
        </left>
      </border>
    </ndxf>
  </rcc>
  <rcc rId="3210" sId="1">
    <nc r="C340">
      <v>226</v>
    </nc>
  </rcc>
  <rcc rId="3211" sId="1">
    <nc r="H339" t="inlineStr">
      <is>
        <t>Asociația Centrul de Suport și Formare pentru</t>
      </is>
    </nc>
  </rcc>
  <rcv guid="{FE50EAC0-52A5-4C33-B973-65E93D03D3EA}" action="delete"/>
  <rdn rId="0" localSheetId="1" customView="1" name="Z_FE50EAC0_52A5_4C33_B973_65E93D03D3EA_.wvu.PrintArea" hidden="1" oldHidden="1">
    <formula>Sheet1!$A$1:$AL$377</formula>
    <oldFormula>Sheet1!$A$1:$AL$377</oldFormula>
  </rdn>
  <rdn rId="0" localSheetId="1" customView="1" name="Z_FE50EAC0_52A5_4C33_B973_65E93D03D3EA_.wvu.FilterData" hidden="1" oldHidden="1">
    <formula>Sheet1!$A$6:$DG$6</formula>
    <oldFormula>Sheet1!$A$6:$AL$377</oldFormula>
  </rdn>
  <rcv guid="{FE50EAC0-52A5-4C33-B973-65E93D03D3EA}" action="add"/>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14" sId="1">
    <oc r="H339" t="inlineStr">
      <is>
        <t>Asociația Centrul de Suport și Formare pentru</t>
      </is>
    </oc>
    <nc r="H339" t="inlineStr">
      <is>
        <t>Asociația Centrul de Suport și Formare pentru Dezvoltarea unei Societăți Echitabile</t>
      </is>
    </nc>
  </rcc>
  <rcc rId="3215" sId="1">
    <nc r="I339" t="inlineStr">
      <is>
        <t>Asociația Centrul de Dezvoltare Curriculară și Studii de Gen: Filia</t>
      </is>
    </nc>
  </rcc>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16" sId="1">
    <nc r="B340">
      <v>110651</v>
    </nc>
  </rcc>
  <rcc rId="3217" sId="1">
    <nc r="D340" t="inlineStr">
      <is>
        <t>RG</t>
      </is>
    </nc>
  </rcc>
  <rcc rId="3218" sId="1">
    <nc r="E340" t="inlineStr">
      <is>
        <t>AP1/11i /1.1</t>
      </is>
    </nc>
  </rcc>
  <rcc rId="3219" sId="1">
    <nc r="F340" t="inlineStr">
      <is>
        <t>CP 2/2017 (MySMIS: POCA/111/1/1)</t>
      </is>
    </nc>
  </rcc>
  <rcc rId="3220" sId="1">
    <nc r="G340" t="inlineStr">
      <is>
        <t>„RENASC – Rețea Națională de promovare a Sănătății reproduCerii prin politici publice integrate”</t>
      </is>
    </nc>
  </rcc>
  <rfmt sheetId="1" sqref="H340" start="0" length="0">
    <dxf>
      <font>
        <sz val="11"/>
        <color theme="1"/>
        <name val="Calibri"/>
        <family val="2"/>
        <charset val="238"/>
        <scheme val="minor"/>
      </font>
      <alignment horizontal="general" vertical="bottom" wrapText="0"/>
      <border outline="0">
        <left/>
        <right/>
        <top/>
        <bottom/>
      </border>
    </dxf>
  </rfmt>
  <rfmt sheetId="1" xfDxf="1" sqref="H340" start="0" length="0">
    <dxf>
      <font>
        <b/>
        <name val="Trebuchet MS"/>
        <family val="2"/>
        <scheme val="none"/>
      </font>
      <alignment wrapText="1"/>
    </dxf>
  </rfmt>
  <rfmt sheetId="1" xfDxf="1" sqref="I340" start="0" length="0">
    <dxf>
      <font>
        <sz val="12"/>
        <color auto="1"/>
        <family val="2"/>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3221" sId="1" xfDxf="1" dxf="1">
    <nc r="I341" t="inlineStr">
      <is>
        <t>BUCURESTI</t>
      </is>
    </nc>
    <ndxf>
      <font>
        <sz val="12"/>
        <color auto="1"/>
        <family val="2"/>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3222" sId="1">
    <nc r="I340" t="inlineStr">
      <is>
        <t>INSTITUTUL NATIONAL PENTRU SANATATEA MAMEI SI COPILULUI "ALESSANDRESCU RUSESCU"                                                                ASOCIATIA SAMAS                                            ASOCIATIA MOASELOR INDEPENDENTE</t>
      </is>
    </nc>
  </rcc>
  <rcc rId="3223" sId="1" odxf="1" dxf="1">
    <nc r="H340" t="inlineStr">
      <is>
        <t>Asociația "Partnet - Parteneriat pentru Dezvoltare Durabilă"</t>
      </is>
    </nc>
    <ndxf>
      <font>
        <b val="0"/>
        <sz val="12"/>
        <color auto="1"/>
        <name val="Trebuchet MS"/>
        <family val="2"/>
        <charset val="1"/>
        <scheme val="minor"/>
      </font>
      <alignment horizontal="left" vertical="center"/>
      <border outline="0">
        <left style="thin">
          <color indexed="64"/>
        </left>
        <right style="thin">
          <color indexed="64"/>
        </right>
        <top style="thin">
          <color indexed="64"/>
        </top>
        <bottom style="thin">
          <color indexed="64"/>
        </bottom>
      </border>
    </ndxf>
  </rcc>
  <rcc rId="3224" sId="1">
    <nc r="J340" t="inlineStr">
      <is>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is>
    </nc>
  </rcc>
  <rcc rId="3225" sId="1" numFmtId="19">
    <nc r="K340">
      <v>43278</v>
    </nc>
  </rcc>
  <rcc rId="3226" sId="1" numFmtId="19">
    <nc r="L340">
      <v>43765</v>
    </nc>
  </rcc>
  <rcc rId="3227" sId="1">
    <nc r="N340" t="inlineStr">
      <is>
        <t>Proiect cu acoperire națională</t>
      </is>
    </nc>
  </rcc>
  <rcc rId="3228" sId="1">
    <nc r="O340" t="inlineStr">
      <is>
        <t>București</t>
      </is>
    </nc>
  </rcc>
  <rcc rId="3229" sId="1">
    <nc r="P340" t="inlineStr">
      <is>
        <t>București</t>
      </is>
    </nc>
  </rcc>
  <rcc rId="3230" sId="1">
    <nc r="Q340" t="inlineStr">
      <is>
        <t>ONG</t>
      </is>
    </nc>
  </rcc>
  <rcc rId="3231" sId="1">
    <nc r="R340" t="inlineStr">
      <is>
        <t>119 - Investiții în capacitatea instituțională și în eficiența administrațiilor și a serviciilor publice la nivel național, regional și local, în perspectiva realizării de reforme, a unei mai bune legiferări și a bunei guvernanțe</t>
      </is>
    </nc>
  </rcc>
  <rcv guid="{901F9774-8BE7-424D-87C2-1026F3FA2E93}" action="delete"/>
  <rdn rId="0" localSheetId="1" customView="1" name="Z_901F9774_8BE7_424D_87C2_1026F3FA2E93_.wvu.PrintArea" hidden="1" oldHidden="1">
    <formula>Sheet1!$A$1:$AL$377</formula>
    <oldFormula>Sheet1!$A$1:$AL$377</oldFormula>
  </rdn>
  <rdn rId="0" localSheetId="1" customView="1" name="Z_901F9774_8BE7_424D_87C2_1026F3FA2E93_.wvu.FilterData" hidden="1" oldHidden="1">
    <formula>Sheet1!$C$1:$C$384</formula>
    <oldFormula>Sheet1!$C$1:$C$384</oldFormula>
  </rdn>
  <rcv guid="{901F9774-8BE7-424D-87C2-1026F3FA2E93}" action="add"/>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34" sId="1" numFmtId="4">
    <nc r="T340">
      <v>624236.92000000004</v>
    </nc>
  </rcc>
  <rcc rId="3235" sId="1" numFmtId="4">
    <nc r="U340">
      <v>149854.01999999999</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313" start="0" length="0">
    <dxf>
      <font>
        <sz val="12"/>
        <color auto="1"/>
      </font>
      <numFmt numFmtId="167" formatCode="_-* #,##0.000\ _l_e_i_-;\-* #,##0.000\ _l_e_i_-;_-* &quot;-&quot;??\ _l_e_i_-;_-@_-"/>
      <fill>
        <patternFill patternType="none">
          <bgColor indexed="65"/>
        </patternFill>
      </fill>
      <alignment horizontal="general" vertical="bottom" wrapText="0"/>
      <border outline="0">
        <left/>
        <right/>
        <top/>
        <bottom/>
      </border>
    </dxf>
  </rfmt>
  <rfmt sheetId="1" sqref="U313" start="0" length="0">
    <dxf>
      <font>
        <sz val="12"/>
        <color auto="1"/>
      </font>
      <numFmt numFmtId="167" formatCode="_-* #,##0.000\ _l_e_i_-;\-* #,##0.000\ _l_e_i_-;_-* &quot;-&quot;??\ _l_e_i_-;_-@_-"/>
      <fill>
        <patternFill patternType="none">
          <bgColor indexed="65"/>
        </patternFill>
      </fill>
      <alignment horizontal="general" vertical="bottom" wrapText="0"/>
      <border outline="0">
        <left/>
        <right/>
        <top/>
        <bottom/>
      </border>
    </dxf>
  </rfmt>
  <rfmt sheetId="1" sqref="T313" start="0" length="0">
    <dxf>
      <font>
        <sz val="12"/>
        <color auto="1"/>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13" start="0" length="0">
    <dxf>
      <font>
        <sz val="12"/>
        <color auto="1"/>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1629" sId="1" numFmtId="4">
    <nc r="T313">
      <v>8805990.6699999999</v>
    </nc>
  </rcc>
  <rcc rId="1630" sId="1" numFmtId="4">
    <nc r="U313">
      <v>2113962.31</v>
    </nc>
  </rcc>
  <rcc rId="1631" sId="1" numFmtId="4">
    <nc r="W313">
      <v>0</v>
    </nc>
  </rcc>
  <rcc rId="1632" sId="1" numFmtId="4">
    <nc r="X313">
      <v>0</v>
    </nc>
  </rcc>
  <rcc rId="1633" sId="1" numFmtId="4">
    <nc r="Z313">
      <v>1553998.37</v>
    </nc>
  </rcc>
  <rcc rId="1634" sId="1" numFmtId="4">
    <nc r="AA313">
      <v>528490.56999999995</v>
    </nc>
  </rcc>
  <rcc rId="1635" sId="1" numFmtId="4">
    <nc r="AC313">
      <v>0</v>
    </nc>
  </rcc>
  <rcc rId="1636" sId="1" numFmtId="4">
    <nc r="AD313">
      <v>0</v>
    </nc>
  </rcc>
  <rcc rId="1637" sId="1" numFmtId="4">
    <nc r="AF313">
      <v>1503920</v>
    </nc>
  </rcc>
  <rcc rId="1638" sId="1" numFmtId="4">
    <oc r="AF312">
      <v>1503920</v>
    </oc>
    <nc r="AF312">
      <v>0</v>
    </nc>
  </rcc>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36" sId="1" numFmtId="4">
    <nc r="W340">
      <v>105798.26</v>
    </nc>
  </rcc>
  <rcc rId="3237" sId="1" numFmtId="4">
    <nc r="X340">
      <v>36351.14</v>
    </nc>
  </rcc>
  <rcc rId="3238" sId="1" numFmtId="4">
    <nc r="AC340">
      <v>14898.69</v>
    </nc>
  </rcc>
  <rcc rId="3239" sId="1" numFmtId="4">
    <nc r="AD340">
      <v>3800.13</v>
    </nc>
  </rcc>
  <rcc rId="3240" sId="1" numFmtId="4">
    <nc r="AF340">
      <v>0</v>
    </nc>
  </rcc>
  <rcc rId="3241" sId="1">
    <nc r="AH340" t="inlineStr">
      <is>
        <t>implementare</t>
      </is>
    </nc>
  </rcc>
  <rcc rId="3242" sId="1">
    <nc r="AI340" t="inlineStr">
      <is>
        <t>n.a</t>
      </is>
    </nc>
  </rcc>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Sheet1!$A$1:$AL$377</formula>
    <oldFormula>Sheet1!$A$1:$AL$377</oldFormula>
  </rdn>
  <rdn rId="0" localSheetId="1" customView="1" name="Z_7C1B4D6D_D666_48DD_AB17_E00791B6F0B6_.wvu.FilterData" hidden="1" oldHidden="1">
    <formula>Sheet1!$A$7:$DG$222</formula>
    <oldFormula>Sheet1!$A$7:$DG$222</oldFormula>
  </rdn>
  <rcv guid="{7C1B4D6D-D666-48DD-AB17-E00791B6F0B6}" action="add"/>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45" sId="1">
    <nc r="J339" t="inlineStr">
      <is>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is>
    </nc>
  </rcc>
  <rcc rId="3246" sId="1" numFmtId="19">
    <nc r="K339">
      <v>43278</v>
    </nc>
  </rcc>
  <rcc rId="3247" sId="1" numFmtId="19">
    <nc r="L339">
      <v>43765</v>
    </nc>
  </rcc>
  <rcc rId="3248" sId="1">
    <nc r="N339" t="inlineStr">
      <is>
        <t>Proiect cu acoperire națională</t>
      </is>
    </nc>
  </rcc>
  <rcc rId="3249" sId="1">
    <nc r="O339" t="inlineStr">
      <is>
        <t>București</t>
      </is>
    </nc>
  </rcc>
  <rcc rId="3250" sId="1">
    <nc r="P339" t="inlineStr">
      <is>
        <t>București</t>
      </is>
    </nc>
  </rcc>
  <rcc rId="3251" sId="1">
    <nc r="Q339" t="inlineStr">
      <is>
        <t>ONG</t>
      </is>
    </nc>
  </rcc>
  <rcc rId="3252" sId="1">
    <nc r="R339" t="inlineStr">
      <is>
        <t>Proiect cu acoperire națională</t>
      </is>
    </nc>
  </rcc>
  <rcc rId="3253" sId="1" numFmtId="4">
    <nc r="T339">
      <v>660057.88</v>
    </nc>
  </rcc>
  <rcc rId="3254" sId="1" numFmtId="4">
    <nc r="U339">
      <v>158453.21</v>
    </nc>
  </rcc>
  <rcc rId="3255" sId="1" numFmtId="4">
    <nc r="W339">
      <v>116480.81</v>
    </nc>
  </rcc>
  <rcc rId="3256" sId="1" numFmtId="4">
    <nc r="X339">
      <v>39613.31</v>
    </nc>
  </rcc>
  <rcc rId="3257" sId="1" numFmtId="4">
    <nc r="AC339">
      <v>15847.76</v>
    </nc>
  </rcc>
  <rcc rId="3258" sId="1" numFmtId="4">
    <nc r="AD339">
      <v>4042.18</v>
    </nc>
  </rcc>
  <rcv guid="{FE50EAC0-52A5-4C33-B973-65E93D03D3EA}" action="delete"/>
  <rdn rId="0" localSheetId="1" customView="1" name="Z_FE50EAC0_52A5_4C33_B973_65E93D03D3EA_.wvu.PrintArea" hidden="1" oldHidden="1">
    <formula>Sheet1!$A$1:$AL$377</formula>
    <oldFormula>Sheet1!$A$1:$AL$377</oldFormula>
  </rdn>
  <rdn rId="0" localSheetId="1" customView="1" name="Z_FE50EAC0_52A5_4C33_B973_65E93D03D3EA_.wvu.FilterData" hidden="1" oldHidden="1">
    <formula>Sheet1!$A$6:$DG$222</formula>
    <oldFormula>Sheet1!$A$6:$DG$6</oldFormula>
  </rdn>
  <rcv guid="{FE50EAC0-52A5-4C33-B973-65E93D03D3EA}" action="add"/>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E50EAC0-52A5-4C33-B973-65E93D03D3EA}" action="delete"/>
  <rdn rId="0" localSheetId="1" customView="1" name="Z_FE50EAC0_52A5_4C33_B973_65E93D03D3EA_.wvu.PrintArea" hidden="1" oldHidden="1">
    <formula>Sheet1!$A$1:$AL$377</formula>
    <oldFormula>Sheet1!$A$1:$AL$377</oldFormula>
  </rdn>
  <rdn rId="0" localSheetId="1" customView="1" name="Z_FE50EAC0_52A5_4C33_B973_65E93D03D3EA_.wvu.FilterData" hidden="1" oldHidden="1">
    <formula>Sheet1!$A$6:$DG$222</formula>
    <oldFormula>Sheet1!$A$6:$DG$222</oldFormula>
  </rdn>
  <rcv guid="{FE50EAC0-52A5-4C33-B973-65E93D03D3EA}" action="add"/>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63" sId="1">
    <nc r="A340">
      <v>113</v>
    </nc>
  </rcc>
  <rcc rId="3264" sId="1">
    <nc r="A341">
      <v>114</v>
    </nc>
  </rcc>
  <rcc rId="3265" sId="1">
    <nc r="A342">
      <v>115</v>
    </nc>
  </rcc>
  <rcc rId="3266" sId="1">
    <nc r="B342">
      <v>111787</v>
    </nc>
  </rcc>
  <rcc rId="3267" sId="1">
    <nc r="C342">
      <v>169</v>
    </nc>
  </rcc>
  <rcc rId="3268" sId="1">
    <nc r="D342" t="inlineStr">
      <is>
        <t>OD</t>
      </is>
    </nc>
  </rcc>
  <rcc rId="3269" sId="1">
    <nc r="E342" t="inlineStr">
      <is>
        <t>AP1/11i /1.1</t>
      </is>
    </nc>
  </rcc>
  <rcc rId="3270" sId="1">
    <nc r="F342" t="inlineStr">
      <is>
        <t>CP 2/2017 (MySMIS: POCA/111/1/1)</t>
      </is>
    </nc>
  </rcc>
  <rcc rId="3271" sId="1" odxf="1" dxf="1">
    <nc r="G342" t="inlineStr">
      <is>
        <t>Servicii medicale îmbunătățite calitativ printr-o nouă politică publică privind valorile profesiilor de asistent medical și noașă - POLMED</t>
      </is>
    </nc>
    <ndxf>
      <font>
        <sz val="12"/>
        <color auto="1"/>
        <charset val="1"/>
      </font>
      <alignment horizontal="left"/>
      <border outline="0">
        <left style="thin">
          <color indexed="64"/>
        </left>
      </border>
    </ndxf>
  </rcc>
  <rcc rId="3272" sId="1">
    <nc r="H342" t="inlineStr">
      <is>
        <t>Ordinul Asistenților Medicali Generaliști, Moașelor și Asistenților Medicali din România</t>
      </is>
    </nc>
  </rcc>
  <rcc rId="3273" sId="1">
    <nc r="I342" t="inlineStr">
      <is>
        <t>n.a.</t>
      </is>
    </nc>
  </rcc>
  <rcv guid="{FE50EAC0-52A5-4C33-B973-65E93D03D3EA}" action="delete"/>
  <rdn rId="0" localSheetId="1" customView="1" name="Z_FE50EAC0_52A5_4C33_B973_65E93D03D3EA_.wvu.PrintArea" hidden="1" oldHidden="1">
    <formula>Sheet1!$A$1:$AL$377</formula>
    <oldFormula>Sheet1!$A$1:$AL$377</oldFormula>
  </rdn>
  <rdn rId="0" localSheetId="1" customView="1" name="Z_FE50EAC0_52A5_4C33_B973_65E93D03D3EA_.wvu.FilterData" hidden="1" oldHidden="1">
    <formula>Sheet1!$A$6:$DG$222</formula>
    <oldFormula>Sheet1!$A$6:$DG$222</oldFormula>
  </rdn>
  <rcv guid="{FE50EAC0-52A5-4C33-B973-65E93D03D3EA}" action="add"/>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76" sId="1">
    <nc r="J342" t="inlineStr">
      <is>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is>
    </nc>
  </rcc>
  <rcc rId="3277" sId="1" numFmtId="19">
    <nc r="K342">
      <v>43278</v>
    </nc>
  </rcc>
  <rcc rId="3278" sId="1" numFmtId="19">
    <nc r="L342">
      <v>43765</v>
    </nc>
  </rcc>
  <rcc rId="3279" sId="1">
    <nc r="N342" t="inlineStr">
      <is>
        <t>Proiect cu acoperire națională</t>
      </is>
    </nc>
  </rcc>
  <rcc rId="3280" sId="1">
    <nc r="O342" t="inlineStr">
      <is>
        <t>București</t>
      </is>
    </nc>
  </rcc>
  <rcc rId="3281" sId="1">
    <nc r="P342" t="inlineStr">
      <is>
        <t>București</t>
      </is>
    </nc>
  </rcc>
  <rcc rId="3282" sId="1">
    <nc r="Q342" t="inlineStr">
      <is>
        <t>ONG</t>
      </is>
    </nc>
  </rcc>
  <rcc rId="3283" sId="1">
    <nc r="R342" t="inlineStr">
      <is>
        <t>119 - Investiții în capacitatea instituțională și în eficiența administrațiilor și a serviciilor publice la nivel național, regional și local, în perspectiva realizării de reforme, a unei mai bune legiferări și a bunei guvernanțe</t>
      </is>
    </nc>
  </rcc>
  <rcc rId="3284" sId="1">
    <oc r="R339" t="inlineStr">
      <is>
        <t>Proiect cu acoperire națională</t>
      </is>
    </oc>
    <nc r="R339" t="inlineStr">
      <is>
        <t>119 - Investiții în capacitatea instituțională și în eficiența administrațiilor și a serviciilor publice la nivel național, regional și local, în perspectiva realizării de reforme, a unei mai bune legiferări și a bunei guvernanțe</t>
      </is>
    </nc>
  </rcc>
  <rcc rId="3285" sId="1">
    <oc r="R338" t="inlineStr">
      <is>
        <t>Proiect cu acoperire națională</t>
      </is>
    </oc>
    <nc r="R338" t="inlineStr">
      <is>
        <t>119 - Investiții în capacitatea instituțională și în eficiența administrațiilor și a serviciilor publice la nivel național, regional și local, în perspectiva realizării de reforme, a unei mai bune legiferări și a bunei guvernanțe</t>
      </is>
    </nc>
  </rcc>
  <rcc rId="3286" sId="1" numFmtId="4">
    <nc r="U342">
      <v>159306.95000000001</v>
    </nc>
  </rcc>
  <rcc rId="3287" sId="1" numFmtId="4">
    <nc r="T342">
      <v>663614.23</v>
    </nc>
  </rcc>
  <rcc rId="3288" sId="1" numFmtId="4">
    <nc r="W342">
      <v>117108.39</v>
    </nc>
  </rcc>
  <rcc rId="3289" sId="1" numFmtId="4">
    <nc r="X342">
      <v>39826.720000000001</v>
    </nc>
  </rcc>
  <rcc rId="3290" sId="1" numFmtId="4">
    <nc r="AC342">
      <v>15933.12</v>
    </nc>
  </rcc>
  <rcc rId="3291" sId="1" numFmtId="4">
    <nc r="AD342">
      <v>4063.95</v>
    </nc>
  </rcc>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DB14A11_D514_4701_A3DB_58C821CD37C7_.wvu.PrintArea" hidden="1" oldHidden="1">
    <formula>Sheet1!$A$1:$AL$377</formula>
  </rdn>
  <rdn rId="0" localSheetId="1" customView="1" name="Z_9DB14A11_D514_4701_A3DB_58C821CD37C7_.wvu.FilterData" hidden="1" oldHidden="1">
    <formula>Sheet1!$A$6:$DG$222</formula>
  </rdn>
  <rcv guid="{9DB14A11-D514-4701-A3DB-58C821CD37C7}" action="add"/>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94" sId="1" ref="AL1:AL1048576" action="deleteCol">
    <undo index="65535" exp="area" ref3D="1" dr="$A$3:$AL$306" dn="Z_E64C6006_DE37_44CA_8083_01C511E323D9_.wvu.FilterData" sId="1"/>
    <undo index="65535" exp="area" ref3D="1" dr="$A$6:$AL$377" dn="Z_DD93CA86_AFD6_4C47_828D_70472BFCD288_.wvu.FilterData" sId="1"/>
    <undo index="65535" exp="area" ref3D="1" dr="$A$6:$AL$377" dn="Z_DB43929D_F4B7_43FF_975F_960476D189E8_.wvu.FilterData" sId="1"/>
    <undo index="65535" exp="area" ref3D="1" dr="$A$6:$AL$377" dn="Z_D802EE0F_98B9_4410_B31B_4ACC0EC9C9BC_.wvu.FilterData" sId="1"/>
    <undo index="65535" exp="area" ref3D="1" dr="$A$1:$AL$306" dn="Z_CC51448C_22F6_4583_82CD_2835AD1A82D7_.wvu.FilterData" sId="1"/>
    <undo index="65535" exp="area" ref3D="1" dr="$A$6:$AL$377" dn="Z_C71F80D5_B6C1_4ED9_B18D_D719D69F5A47_.wvu.FilterData" sId="1"/>
    <undo index="65535" exp="area" ref3D="1" dr="$A$1:$AL$377" dn="Z_C408A2F1_296F_4EAD_B15B_336D73846FDD_.wvu.PrintArea" sId="1"/>
    <undo index="65535" exp="area" ref3D="1" dr="$A$6:$AL$377" dn="Z_C408A2F1_296F_4EAD_B15B_336D73846FDD_.wvu.FilterData" sId="1"/>
    <undo index="65535" exp="area" ref3D="1" dr="$A$1:$AL$377" dn="Z_C3502361_AD2C_4705_878B_D12169ED60B1_.wvu.PrintArea" sId="1"/>
    <undo index="65535" exp="area" ref3D="1" dr="$A$6:$AL$377" dn="Z_C3502361_AD2C_4705_878B_D12169ED60B1_.wvu.FilterData" sId="1"/>
    <undo index="65535" exp="area" ref3D="1" dr="$A$6:$AL$377" dn="Z_AECBC9F6_D9DE_4043_9C2F_160F7ECDAD3D_.wvu.FilterData" sId="1"/>
    <undo index="65535" exp="area" ref3D="1" dr="$A$1:$AL$377" dn="Z_A87F3E0E_3A8E_4B82_8170_33752259B7DB_.wvu.PrintArea" sId="1"/>
    <undo index="65535" exp="area" ref3D="1" dr="$A$6:$AL$377" dn="Z_A87F3E0E_3A8E_4B82_8170_33752259B7DB_.wvu.FilterData" sId="1"/>
    <undo index="65535" exp="area" ref3D="1" dr="$A$1:$AL$377" dn="Z_A5B1481C_EF26_486A_984F_85CDDC2FD94F_.wvu.PrintArea" sId="1"/>
    <undo index="65535" exp="area" ref3D="1" dr="$A$6:$AL$377" dn="Z_A5B1481C_EF26_486A_984F_85CDDC2FD94F_.wvu.FilterData" sId="1"/>
    <undo index="65535" exp="area" ref3D="1" dr="$A$3:$AL$306" dn="Z_A3134A53_5204_4FFF_BA84_3528D3179C0C_.wvu.FilterData" sId="1"/>
    <undo index="65535" exp="area" ref3D="1" dr="$A$1:$AL$377" dn="Z_9EA5E3FA_46F1_4729_828C_4A08518018C1_.wvu.PrintArea" sId="1"/>
    <undo index="65535" exp="area" ref3D="1" dr="$A$6:$AL$377" dn="Z_9EA5E3FA_46F1_4729_828C_4A08518018C1_.wvu.FilterData" sId="1"/>
    <undo index="65535" exp="area" ref3D="1" dr="$A$1:$AL$377" dn="Z_9DB14A11_D514_4701_A3DB_58C821CD37C7_.wvu.PrintArea" sId="1"/>
    <undo index="65535" exp="area" ref3D="1" dr="$A$1:$AL$377" dn="Z_9980B309_0131_4577_BF29_212714399FDF_.wvu.PrintArea" sId="1"/>
    <undo index="65535" exp="area" ref3D="1" dr="$A$6:$AL$377" dn="Z_9980B309_0131_4577_BF29_212714399FDF_.wvu.FilterData" sId="1"/>
    <undo index="65535" exp="area" ref3D="1" dr="$A$6:$AL$377" dn="Z_923E7374_9C36_4380_9E0A_313EA2F408F0_.wvu.FilterData" sId="1"/>
    <undo index="65535" exp="area" ref3D="1" dr="$A$6:$AL$377" dn="Z_91199DA1_59E7_4345_8CB7_A1085C901326_.wvu.FilterData" sId="1"/>
    <undo index="65535" exp="area" ref3D="1" dr="$A$6:$AL$377" dn="Z_902D3CAF_0577_4A3F_A86A_C01FD8CA4695_.wvu.FilterData" sId="1"/>
    <undo index="65535" exp="area" ref3D="1" dr="$A$1:$AL$377" dn="Z_901F9774_8BE7_424D_87C2_1026F3FA2E93_.wvu.PrintArea" sId="1"/>
    <undo index="65535" exp="area" ref3D="1" dr="$A$6:$AL$377" dn="Z_831F7439_6937_483F_B601_184FEF5CECFD_.wvu.FilterData" sId="1"/>
    <undo index="65535" exp="area" ref3D="1" dr="$A$6:$AL$377" dn="Z_7D2F4374_D571_49E4_B659_129D2AFDC43C_.wvu.FilterData" sId="1"/>
    <undo index="65535" exp="area" ref3D="1" dr="$A$1:$AL$377" dn="Z_7C1B4D6D_D666_48DD_AB17_E00791B6F0B6_.wvu.PrintArea" sId="1"/>
    <undo index="65535" exp="area" ref3D="1" dr="$A$6:$AL$377" dn="Z_6CE52079_5576_45A5_9A9F_9CA970D849EF_.wvu.FilterData" sId="1"/>
    <undo index="65535" exp="area" ref3D="1" dr="$A$1:$AL$377" dn="Z_65C35D6D_934F_4431_BA92_90255FC17BA4_.wvu.PrintArea" sId="1"/>
    <undo index="65535" exp="area" ref3D="1" dr="$A$6:$AL$377" dn="Z_65C35D6D_934F_4431_BA92_90255FC17BA4_.wvu.FilterData" sId="1"/>
    <undo index="65535" exp="area" ref3D="1" dr="$A$1:$AL$377" dn="Z_65B035E3_87FA_46C5_996E_864F2C8D0EBC_.wvu.PrintArea" sId="1"/>
    <undo index="65535" exp="area" ref3D="1" dr="$A$1:$AL$377" dn="Z_5AAA4DFE_88B1_4674_95ED_5FCD7A50BC22_.wvu.PrintArea" sId="1"/>
    <undo index="65535" exp="area" ref3D="1" dr="$A$6:$AL$377" dn="Z_5AAA4DFE_88B1_4674_95ED_5FCD7A50BC22_.wvu.FilterData" sId="1"/>
    <undo index="65535" exp="area" ref3D="1" dr="$A$1:$AL$377" dn="Z_53ED3D47_B2C0_43A1_9A1E_F030D529F74C_.wvu.PrintArea" sId="1"/>
    <undo index="65535" exp="area" ref3D="1" dr="$A$6:$AL$377" dn="Z_53ED3D47_B2C0_43A1_9A1E_F030D529F74C_.wvu.FilterData" sId="1"/>
    <undo index="65535" exp="area" ref3D="1" dr="$A$6:$AL$377" dn="Z_41AA4E5D_9625_4478_B720_2BD6AE34E699_.wvu.FilterData" sId="1"/>
    <undo index="65535" exp="area" ref3D="1" dr="$A$1:$AL$306" dn="Z_4179C3D9_D1C3_46CD_B643_627525757C5E_.wvu.FilterData" sId="1"/>
    <undo index="65535" exp="area" ref3D="1" dr="$A$1:$AL$377" dn="Z_3AFE79CE_CE75_447D_8C73_1AE63A224CBA_.wvu.PrintArea" sId="1"/>
    <undo index="65535" exp="area" ref3D="1" dr="$A$6:$AL$377" dn="Z_3AFE79CE_CE75_447D_8C73_1AE63A224CBA_.wvu.FilterData" sId="1"/>
    <undo index="65535" exp="area" ref3D="1" dr="$A$6:$AL$377" dn="Z_38C68E87_361F_434A_8BE4_BA2AF4CB3868_.wvu.FilterData" sId="1"/>
    <undo index="65535" exp="area" ref3D="1" dr="$A$1:$AL$377" dn="Z_36624B2D_80F9_4F79_AC4A_B3547C36F23F_.wvu.PrintArea" sId="1"/>
    <undo index="65535" exp="area" ref3D="1" dr="$A$6:$AL$377" dn="Z_36624B2D_80F9_4F79_AC4A_B3547C36F23F_.wvu.FilterData" sId="1"/>
    <undo index="65535" exp="area" ref3D="1" dr="$A$6:$AL$377" dn="Z_324E461A_DC75_4814_87BA_41F170D0ED0B_.wvu.FilterData" sId="1"/>
    <undo index="65535" exp="area" ref3D="1" dr="$A$6:$AL$377" dn="Z_305BEEB9_C99E_4E52_A4AB_56EA1595A366_.wvu.FilterData" sId="1"/>
    <undo index="65535" exp="area" ref3D="1" dr="$A$6:$AL$377" dn="Z_2547C3D7_22F7_4CAF_8E48_C8F3425DB942_.wvu.FilterData" sId="1"/>
    <undo index="65535" exp="area" ref3D="1" dr="$A$3:$AL$353" dn="Z_250231BB_5F02_4B46_B1CA_B904A9B40BA2_.wvu.FilterData" sId="1"/>
    <undo index="65535" exp="area" ref3D="1" dr="$A$6:$AL$377" dn="Z_17F4A6A1_469E_46FB_A3A0_041FC3712E3B_.wvu.FilterData" sId="1"/>
    <undo index="65535" exp="area" ref3D="1" dr="$A$6:$AL$377" dn="Z_0585DD1B_89D4_4278_953B_FA6D57DCCE82_.wvu.FilterData" sId="1"/>
    <undo index="65535" exp="area" ref3D="1" dr="$A$1:$AL$377" dn="Print_Area" sId="1"/>
    <undo index="65535" exp="area" ref3D="1" dr="$A$6:$AL$377" dn="Z_EA64E7D7_BA48_4965_B650_778AE412FE0C_.wvu.FilterData" sId="1"/>
    <undo index="65535" exp="area" ref3D="1" dr="$A$1:$AL$377" dn="Z_FE50EAC0_52A5_4C33_B973_65E93D03D3EA_.wvu.PrintArea" sId="1"/>
    <undo index="65535" exp="area" ref3D="1" dr="$A$6:$AL$377" dn="Z_F52D90D4_508D_43B6_8295_6D179E5F0FEB_.wvu.FilterData" sId="1"/>
    <undo index="65535" exp="area" ref3D="1" dr="$A$6:$AL$377" dn="Z_EFE45138_A2B3_46EB_8A69_D9745D73FBF5_.wvu.FilterData" sId="1"/>
    <undo index="65535" exp="area" ref3D="1" dr="$A$6:$AL$377" dn="Z_EF10298D_3F59_43F1_9A86_8C1CCA3B5D93_.wvu.FilterData" sId="1"/>
    <undo index="65535" exp="area" ref3D="1" dr="$A$1:$AL$377" dn="Z_EB0F2E6A_FA33_479E_9A47_8E3494FBB4DE_.wvu.PrintArea" sId="1"/>
    <undo index="65535" exp="area" ref3D="1" dr="$A$6:$AL$377" dn="Z_EB0F2E6A_FA33_479E_9A47_8E3494FBB4DE_.wvu.FilterData" sId="1"/>
    <undo index="65535" exp="area" ref3D="1" dr="$A$1:$AL$377" dn="Z_EF10298D_3F59_43F1_9A86_8C1CCA3B5D93_.wvu.PrintArea" sId="1"/>
    <undo index="65535" exp="area" ref3D="1" dr="$A$1:$AL$377" dn="Z_EA64E7D7_BA48_4965_B650_778AE412FE0C_.wvu.PrintArea" sId="1"/>
    <rfmt sheetId="1" xfDxf="1" sqref="AL1:AL1048576" start="0" length="0"/>
    <rcc rId="0" sId="1" dxf="1">
      <nc r="AL1" t="inlineStr">
        <is>
          <t>Data
Raportare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AL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umFmtId="19">
      <nc r="AL3">
        <v>43269</v>
      </nc>
      <ndxf>
        <font>
          <b/>
          <sz val="12"/>
          <color auto="1"/>
          <name val="Calibri"/>
          <family val="2"/>
          <charset val="238"/>
          <scheme val="minor"/>
        </font>
        <numFmt numFmtId="19" formatCode="dd/mm/yyyy"/>
        <fill>
          <patternFill patternType="solid">
            <bgColor rgb="FFFFCCFF"/>
          </patternFill>
        </fill>
        <alignment vertical="center" wrapText="1"/>
        <border outline="0">
          <left style="thin">
            <color indexed="64"/>
          </left>
          <right style="thin">
            <color indexed="64"/>
          </right>
          <top style="thin">
            <color indexed="64"/>
          </top>
          <bottom style="thin">
            <color indexed="64"/>
          </bottom>
        </border>
      </ndxf>
    </rcc>
    <rfmt sheetId="1" sqref="AL4" start="0" length="0">
      <dxf>
        <font>
          <b/>
          <sz val="12"/>
          <color auto="1"/>
          <name val="Calibri"/>
          <family val="2"/>
          <charset val="238"/>
          <scheme val="minor"/>
        </font>
        <numFmt numFmtId="19" formatCode="dd/mm/yyyy"/>
        <fill>
          <patternFill patternType="solid">
            <bgColor rgb="FFFFCCFF"/>
          </patternFill>
        </fill>
        <alignment vertical="center" wrapText="1"/>
      </dxf>
    </rfmt>
    <rcc rId="0" sId="1" dxf="1">
      <nc r="AL5" t="inlineStr">
        <is>
          <t>Report Date</t>
        </is>
      </nc>
      <ndxf>
        <font>
          <b/>
          <sz val="12"/>
          <color auto="1"/>
          <name val="Calibri"/>
          <family val="2"/>
          <charset val="238"/>
          <scheme val="minor"/>
        </font>
        <numFmt numFmtId="19" formatCode="dd/mm/yyyy"/>
        <fill>
          <patternFill patternType="solid">
            <bgColor theme="9" tint="0.79998168889431442"/>
          </patternFill>
        </fill>
        <alignment vertical="center" wrapText="1"/>
        <border outline="0">
          <left style="thin">
            <color indexed="64"/>
          </left>
          <right style="thin">
            <color indexed="64"/>
          </right>
          <top style="thin">
            <color indexed="64"/>
          </top>
          <bottom style="thin">
            <color indexed="64"/>
          </bottom>
        </border>
      </ndxf>
    </rcc>
    <rfmt sheetId="1" sqref="AL6"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7" start="0" length="0">
      <dxf>
        <font>
          <sz val="12"/>
          <color theme="1"/>
          <name val="Calibri"/>
          <family val="2"/>
          <charset val="238"/>
          <scheme val="minor"/>
        </font>
      </dxf>
    </rfmt>
    <rfmt sheetId="1" sqref="AL8" start="0" length="0">
      <dxf>
        <font>
          <sz val="12"/>
          <color theme="1"/>
          <name val="Calibri"/>
          <family val="2"/>
          <charset val="238"/>
          <scheme val="minor"/>
        </font>
      </dxf>
    </rfmt>
    <rfmt sheetId="1" sqref="AL9" start="0" length="0">
      <dxf>
        <font>
          <sz val="12"/>
          <color theme="1"/>
          <name val="Calibri"/>
          <family val="2"/>
          <charset val="238"/>
          <scheme val="minor"/>
        </font>
      </dxf>
    </rfmt>
    <rfmt sheetId="1" sqref="AL10" start="0" length="0">
      <dxf>
        <font>
          <sz val="12"/>
          <color theme="1"/>
          <name val="Calibri"/>
          <family val="2"/>
          <charset val="238"/>
          <scheme val="minor"/>
        </font>
      </dxf>
    </rfmt>
    <rfmt sheetId="1" sqref="AL11" start="0" length="0">
      <dxf>
        <font>
          <sz val="12"/>
          <color theme="1"/>
          <name val="Calibri"/>
          <family val="2"/>
          <charset val="238"/>
          <scheme val="minor"/>
        </font>
      </dxf>
    </rfmt>
    <rfmt sheetId="1" sqref="AL12" start="0" length="0">
      <dxf>
        <font>
          <sz val="12"/>
          <color theme="1"/>
          <name val="Calibri"/>
          <family val="2"/>
          <charset val="238"/>
          <scheme val="minor"/>
        </font>
      </dxf>
    </rfmt>
    <rfmt sheetId="1" sqref="AL13" start="0" length="0">
      <dxf>
        <font>
          <sz val="12"/>
          <color theme="1"/>
          <name val="Calibri"/>
          <family val="2"/>
          <charset val="238"/>
          <scheme val="minor"/>
        </font>
      </dxf>
    </rfmt>
    <rfmt sheetId="1" sqref="AL14" start="0" length="0">
      <dxf>
        <font>
          <sz val="12"/>
          <color theme="1"/>
          <name val="Calibri"/>
          <family val="2"/>
          <charset val="238"/>
          <scheme val="minor"/>
        </font>
      </dxf>
    </rfmt>
    <rfmt sheetId="1" sqref="AL15" start="0" length="0">
      <dxf>
        <font>
          <sz val="12"/>
          <color theme="1"/>
          <name val="Calibri"/>
          <family val="2"/>
          <charset val="238"/>
          <scheme val="minor"/>
        </font>
      </dxf>
    </rfmt>
    <rfmt sheetId="1" sqref="AL16" start="0" length="0">
      <dxf>
        <font>
          <sz val="12"/>
          <color theme="1"/>
          <name val="Calibri"/>
          <family val="2"/>
          <charset val="238"/>
          <scheme val="minor"/>
        </font>
      </dxf>
    </rfmt>
    <rfmt sheetId="1" sqref="AL17" start="0" length="0">
      <dxf>
        <font>
          <sz val="12"/>
          <color theme="1"/>
          <name val="Calibri"/>
          <family val="2"/>
          <charset val="238"/>
          <scheme val="minor"/>
        </font>
      </dxf>
    </rfmt>
    <rfmt sheetId="1" sqref="AL18" start="0" length="0">
      <dxf>
        <font>
          <sz val="12"/>
          <color theme="1"/>
          <name val="Calibri"/>
          <family val="2"/>
          <charset val="238"/>
          <scheme val="minor"/>
        </font>
      </dxf>
    </rfmt>
    <rfmt sheetId="1" sqref="AL19" start="0" length="0">
      <dxf>
        <font>
          <sz val="12"/>
          <color theme="1"/>
          <name val="Calibri"/>
          <family val="2"/>
          <charset val="238"/>
          <scheme val="minor"/>
        </font>
      </dxf>
    </rfmt>
    <rfmt sheetId="1" sqref="AL20" start="0" length="0">
      <dxf>
        <font>
          <sz val="12"/>
          <color theme="1"/>
          <name val="Calibri"/>
          <family val="2"/>
          <charset val="238"/>
          <scheme val="minor"/>
        </font>
      </dxf>
    </rfmt>
    <rfmt sheetId="1" sqref="AL21" start="0" length="0">
      <dxf>
        <font>
          <sz val="12"/>
          <color theme="1"/>
          <name val="Calibri"/>
          <family val="2"/>
          <charset val="238"/>
          <scheme val="minor"/>
        </font>
      </dxf>
    </rfmt>
    <rfmt sheetId="1" sqref="AL22" start="0" length="0">
      <dxf>
        <font>
          <sz val="12"/>
          <color theme="1"/>
          <name val="Calibri"/>
          <family val="2"/>
          <charset val="238"/>
          <scheme val="minor"/>
        </font>
      </dxf>
    </rfmt>
    <rfmt sheetId="1" sqref="AL23" start="0" length="0">
      <dxf>
        <font>
          <sz val="12"/>
          <color theme="1"/>
          <name val="Calibri"/>
          <family val="2"/>
          <charset val="238"/>
          <scheme val="minor"/>
        </font>
      </dxf>
    </rfmt>
    <rfmt sheetId="1" sqref="AL24" start="0" length="0">
      <dxf>
        <font>
          <sz val="12"/>
          <color theme="1"/>
          <name val="Calibri"/>
          <family val="2"/>
          <charset val="238"/>
          <scheme val="minor"/>
        </font>
      </dxf>
    </rfmt>
    <rfmt sheetId="1" sqref="AL25" start="0" length="0">
      <dxf>
        <font>
          <sz val="12"/>
          <color theme="1"/>
          <name val="Calibri"/>
          <family val="2"/>
          <charset val="238"/>
          <scheme val="minor"/>
        </font>
      </dxf>
    </rfmt>
    <rfmt sheetId="1" sqref="AL26" start="0" length="0">
      <dxf>
        <font>
          <sz val="12"/>
          <color theme="1"/>
          <name val="Calibri"/>
          <family val="2"/>
          <charset val="238"/>
          <scheme val="minor"/>
        </font>
      </dxf>
    </rfmt>
    <rfmt sheetId="1" sqref="AL27" start="0" length="0">
      <dxf>
        <font>
          <sz val="12"/>
          <color theme="1"/>
          <name val="Calibri"/>
          <family val="2"/>
          <charset val="238"/>
          <scheme val="minor"/>
        </font>
      </dxf>
    </rfmt>
    <rfmt sheetId="1" sqref="AL28" start="0" length="0">
      <dxf>
        <font>
          <sz val="12"/>
          <color theme="1"/>
          <name val="Calibri"/>
          <family val="2"/>
          <charset val="238"/>
          <scheme val="minor"/>
        </font>
      </dxf>
    </rfmt>
    <rfmt sheetId="1" sqref="AL29" start="0" length="0">
      <dxf>
        <font>
          <sz val="12"/>
          <color theme="1"/>
          <name val="Calibri"/>
          <family val="2"/>
          <charset val="238"/>
          <scheme val="minor"/>
        </font>
      </dxf>
    </rfmt>
    <rfmt sheetId="1" sqref="AL30" start="0" length="0">
      <dxf>
        <font>
          <sz val="12"/>
          <color theme="1"/>
          <name val="Calibri"/>
          <family val="2"/>
          <charset val="238"/>
          <scheme val="minor"/>
        </font>
      </dxf>
    </rfmt>
    <rfmt sheetId="1" sqref="AL31" start="0" length="0">
      <dxf>
        <font>
          <sz val="12"/>
          <color theme="1"/>
          <name val="Calibri"/>
          <family val="2"/>
          <charset val="238"/>
          <scheme val="minor"/>
        </font>
      </dxf>
    </rfmt>
    <rfmt sheetId="1" sqref="AL32" start="0" length="0">
      <dxf>
        <font>
          <sz val="12"/>
          <color theme="1"/>
          <name val="Calibri"/>
          <family val="2"/>
          <charset val="238"/>
          <scheme val="minor"/>
        </font>
      </dxf>
    </rfmt>
    <rfmt sheetId="1" sqref="AL33" start="0" length="0">
      <dxf>
        <font>
          <sz val="12"/>
          <color theme="1"/>
          <name val="Calibri"/>
          <family val="2"/>
          <charset val="238"/>
          <scheme val="minor"/>
        </font>
      </dxf>
    </rfmt>
    <rfmt sheetId="1" sqref="AL34" start="0" length="0">
      <dxf>
        <font>
          <sz val="12"/>
          <color theme="1"/>
          <name val="Calibri"/>
          <family val="2"/>
          <charset val="238"/>
          <scheme val="minor"/>
        </font>
      </dxf>
    </rfmt>
    <rfmt sheetId="1" sqref="AL35" start="0" length="0">
      <dxf>
        <font>
          <sz val="12"/>
          <color theme="1"/>
          <name val="Calibri"/>
          <family val="2"/>
          <charset val="238"/>
          <scheme val="minor"/>
        </font>
      </dxf>
    </rfmt>
    <rfmt sheetId="1" sqref="AL36" start="0" length="0">
      <dxf>
        <font>
          <sz val="12"/>
          <color theme="1"/>
          <name val="Calibri"/>
          <family val="2"/>
          <charset val="238"/>
          <scheme val="minor"/>
        </font>
        <alignment horizontal="left" vertical="center"/>
      </dxf>
    </rfmt>
    <rfmt sheetId="1" sqref="AL37" start="0" length="0">
      <dxf>
        <font>
          <sz val="12"/>
          <color theme="1"/>
          <name val="Calibri"/>
          <family val="2"/>
          <charset val="238"/>
          <scheme val="minor"/>
        </font>
      </dxf>
    </rfmt>
    <rfmt sheetId="1" sqref="AL38" start="0" length="0">
      <dxf>
        <font>
          <sz val="12"/>
          <color theme="1"/>
          <name val="Calibri"/>
          <family val="2"/>
          <charset val="238"/>
          <scheme val="minor"/>
        </font>
      </dxf>
    </rfmt>
    <rfmt sheetId="1" sqref="AL39" start="0" length="0">
      <dxf>
        <font>
          <sz val="12"/>
          <color theme="1"/>
          <name val="Calibri"/>
          <family val="2"/>
          <charset val="238"/>
          <scheme val="minor"/>
        </font>
      </dxf>
    </rfmt>
    <rfmt sheetId="1" sqref="AL40" start="0" length="0">
      <dxf>
        <font>
          <sz val="12"/>
          <color theme="1"/>
          <name val="Calibri"/>
          <family val="2"/>
          <charset val="238"/>
          <scheme val="minor"/>
        </font>
      </dxf>
    </rfmt>
    <rfmt sheetId="1" sqref="AL41" start="0" length="0">
      <dxf>
        <font>
          <sz val="12"/>
          <color theme="1"/>
          <name val="Calibri"/>
          <family val="2"/>
          <charset val="238"/>
          <scheme val="minor"/>
        </font>
      </dxf>
    </rfmt>
    <rfmt sheetId="1" sqref="AL42" start="0" length="0">
      <dxf>
        <font>
          <sz val="12"/>
          <color theme="1"/>
          <name val="Calibri"/>
          <family val="2"/>
          <charset val="238"/>
          <scheme val="minor"/>
        </font>
      </dxf>
    </rfmt>
    <rfmt sheetId="1" sqref="AL43" start="0" length="0">
      <dxf>
        <font>
          <sz val="12"/>
          <color theme="1"/>
          <name val="Calibri"/>
          <family val="2"/>
          <charset val="238"/>
          <scheme val="minor"/>
        </font>
      </dxf>
    </rfmt>
    <rfmt sheetId="1" sqref="AL44" start="0" length="0">
      <dxf>
        <font>
          <sz val="12"/>
          <color theme="1"/>
          <name val="Calibri"/>
          <family val="2"/>
          <charset val="238"/>
          <scheme val="minor"/>
        </font>
      </dxf>
    </rfmt>
    <rfmt sheetId="1" sqref="AL45" start="0" length="0">
      <dxf>
        <font>
          <sz val="12"/>
          <color theme="1"/>
          <name val="Calibri"/>
          <family val="2"/>
          <charset val="238"/>
          <scheme val="minor"/>
        </font>
      </dxf>
    </rfmt>
    <rfmt sheetId="1" sqref="AL46" start="0" length="0">
      <dxf>
        <font>
          <sz val="12"/>
          <color theme="1"/>
          <name val="Calibri"/>
          <family val="2"/>
          <charset val="238"/>
          <scheme val="minor"/>
        </font>
      </dxf>
    </rfmt>
    <rfmt sheetId="1" sqref="AL47" start="0" length="0">
      <dxf>
        <font>
          <sz val="12"/>
          <color theme="1"/>
          <name val="Calibri"/>
          <family val="2"/>
          <charset val="238"/>
          <scheme val="minor"/>
        </font>
      </dxf>
    </rfmt>
    <rfmt sheetId="1" sqref="AL48" start="0" length="0">
      <dxf>
        <font>
          <sz val="12"/>
          <color theme="1"/>
          <name val="Calibri"/>
          <family val="2"/>
          <charset val="238"/>
          <scheme val="minor"/>
        </font>
      </dxf>
    </rfmt>
    <rfmt sheetId="1" sqref="AL49" start="0" length="0">
      <dxf>
        <font>
          <sz val="12"/>
          <color theme="1"/>
          <name val="Calibri"/>
          <family val="2"/>
          <charset val="238"/>
          <scheme val="minor"/>
        </font>
      </dxf>
    </rfmt>
    <rfmt sheetId="1" sqref="AL50" start="0" length="0">
      <dxf>
        <font>
          <sz val="12"/>
          <color theme="1"/>
          <name val="Calibri"/>
          <family val="2"/>
          <charset val="238"/>
          <scheme val="minor"/>
        </font>
      </dxf>
    </rfmt>
    <rfmt sheetId="1" sqref="AL51" start="0" length="0">
      <dxf>
        <font>
          <sz val="12"/>
          <color theme="1"/>
          <name val="Calibri"/>
          <family val="2"/>
          <charset val="238"/>
          <scheme val="minor"/>
        </font>
      </dxf>
    </rfmt>
    <rfmt sheetId="1" sqref="AL52" start="0" length="0">
      <dxf>
        <font>
          <sz val="12"/>
          <color theme="1"/>
          <name val="Calibri"/>
          <family val="2"/>
          <charset val="238"/>
          <scheme val="minor"/>
        </font>
      </dxf>
    </rfmt>
    <rfmt sheetId="1" sqref="AL53" start="0" length="0">
      <dxf>
        <font>
          <sz val="12"/>
          <color theme="1"/>
          <name val="Calibri"/>
          <family val="2"/>
          <charset val="238"/>
          <scheme val="minor"/>
        </font>
      </dxf>
    </rfmt>
    <rfmt sheetId="1" sqref="AL54" start="0" length="0">
      <dxf>
        <font>
          <sz val="12"/>
          <color theme="1"/>
          <name val="Calibri"/>
          <family val="2"/>
          <charset val="238"/>
          <scheme val="minor"/>
        </font>
      </dxf>
    </rfmt>
    <rfmt sheetId="1" sqref="AL55" start="0" length="0">
      <dxf>
        <font>
          <sz val="12"/>
          <color theme="1"/>
          <name val="Calibri"/>
          <family val="2"/>
          <charset val="238"/>
          <scheme val="minor"/>
        </font>
      </dxf>
    </rfmt>
    <rfmt sheetId="1" sqref="AL56" start="0" length="0">
      <dxf>
        <font>
          <sz val="12"/>
          <color theme="1"/>
          <name val="Calibri"/>
          <family val="2"/>
          <charset val="238"/>
          <scheme val="minor"/>
        </font>
      </dxf>
    </rfmt>
    <rfmt sheetId="1" sqref="AL57" start="0" length="0">
      <dxf>
        <font>
          <sz val="12"/>
          <color theme="1"/>
          <name val="Calibri"/>
          <family val="2"/>
          <charset val="238"/>
          <scheme val="minor"/>
        </font>
      </dxf>
    </rfmt>
    <rfmt sheetId="1" sqref="AL58" start="0" length="0">
      <dxf>
        <font>
          <sz val="12"/>
          <color theme="1"/>
          <name val="Calibri"/>
          <family val="2"/>
          <charset val="238"/>
          <scheme val="minor"/>
        </font>
      </dxf>
    </rfmt>
    <rfmt sheetId="1" sqref="AL59" start="0" length="0">
      <dxf>
        <font>
          <sz val="12"/>
          <color theme="1"/>
          <name val="Calibri"/>
          <family val="2"/>
          <charset val="238"/>
          <scheme val="minor"/>
        </font>
      </dxf>
    </rfmt>
    <rfmt sheetId="1" sqref="AL60" start="0" length="0">
      <dxf>
        <font>
          <sz val="12"/>
          <color theme="1"/>
          <name val="Calibri"/>
          <family val="2"/>
          <charset val="238"/>
          <scheme val="minor"/>
        </font>
      </dxf>
    </rfmt>
    <rfmt sheetId="1" sqref="AL61" start="0" length="0">
      <dxf>
        <font>
          <sz val="12"/>
          <color theme="1"/>
          <name val="Calibri"/>
          <family val="2"/>
          <charset val="238"/>
          <scheme val="minor"/>
        </font>
      </dxf>
    </rfmt>
    <rfmt sheetId="1" sqref="AL62" start="0" length="0">
      <dxf>
        <font>
          <sz val="12"/>
          <color theme="1"/>
          <name val="Calibri"/>
          <family val="2"/>
          <charset val="238"/>
          <scheme val="minor"/>
        </font>
      </dxf>
    </rfmt>
    <rfmt sheetId="1" sqref="AL63" start="0" length="0">
      <dxf>
        <font>
          <sz val="12"/>
          <color theme="1"/>
          <name val="Calibri"/>
          <family val="2"/>
          <charset val="238"/>
          <scheme val="minor"/>
        </font>
      </dxf>
    </rfmt>
    <rfmt sheetId="1" sqref="AL64" start="0" length="0">
      <dxf>
        <font>
          <sz val="12"/>
          <color theme="1"/>
          <name val="Calibri"/>
          <family val="2"/>
          <charset val="238"/>
          <scheme val="minor"/>
        </font>
      </dxf>
    </rfmt>
    <rfmt sheetId="1" sqref="AL65" start="0" length="0">
      <dxf>
        <font>
          <sz val="12"/>
          <color theme="1"/>
          <name val="Calibri"/>
          <family val="2"/>
          <charset val="238"/>
          <scheme val="minor"/>
        </font>
      </dxf>
    </rfmt>
    <rfmt sheetId="1" sqref="AL66" start="0" length="0">
      <dxf>
        <font>
          <sz val="12"/>
          <color theme="1"/>
          <name val="Calibri"/>
          <family val="2"/>
          <charset val="238"/>
          <scheme val="minor"/>
        </font>
      </dxf>
    </rfmt>
    <rfmt sheetId="1" sqref="AL67" start="0" length="0">
      <dxf>
        <font>
          <sz val="12"/>
          <color theme="1"/>
          <name val="Calibri"/>
          <family val="2"/>
          <charset val="238"/>
          <scheme val="minor"/>
        </font>
      </dxf>
    </rfmt>
    <rfmt sheetId="1" sqref="AL68" start="0" length="0">
      <dxf>
        <font>
          <sz val="12"/>
          <color theme="1"/>
          <name val="Calibri"/>
          <family val="2"/>
          <charset val="238"/>
          <scheme val="minor"/>
        </font>
      </dxf>
    </rfmt>
    <rfmt sheetId="1" sqref="AL69" start="0" length="0">
      <dxf>
        <font>
          <sz val="12"/>
          <color theme="1"/>
          <name val="Calibri"/>
          <family val="2"/>
          <charset val="238"/>
          <scheme val="minor"/>
        </font>
      </dxf>
    </rfmt>
    <rfmt sheetId="1" sqref="AL70" start="0" length="0">
      <dxf>
        <font>
          <sz val="12"/>
          <color theme="1"/>
          <name val="Calibri"/>
          <family val="2"/>
          <charset val="238"/>
          <scheme val="minor"/>
        </font>
      </dxf>
    </rfmt>
    <rfmt sheetId="1" sqref="AL71" start="0" length="0">
      <dxf>
        <font>
          <sz val="12"/>
          <color theme="1"/>
          <name val="Calibri"/>
          <family val="2"/>
          <charset val="238"/>
          <scheme val="minor"/>
        </font>
      </dxf>
    </rfmt>
    <rfmt sheetId="1" sqref="AL72" start="0" length="0">
      <dxf>
        <font>
          <sz val="12"/>
          <color theme="1"/>
          <name val="Calibri"/>
          <family val="2"/>
          <charset val="238"/>
          <scheme val="minor"/>
        </font>
      </dxf>
    </rfmt>
    <rfmt sheetId="1" sqref="AL73" start="0" length="0">
      <dxf>
        <font>
          <sz val="12"/>
          <color theme="1"/>
          <name val="Calibri"/>
          <family val="2"/>
          <charset val="238"/>
          <scheme val="minor"/>
        </font>
      </dxf>
    </rfmt>
    <rfmt sheetId="1" sqref="AL74" start="0" length="0">
      <dxf>
        <font>
          <sz val="12"/>
          <color theme="1"/>
          <name val="Calibri"/>
          <family val="2"/>
          <charset val="238"/>
          <scheme val="minor"/>
        </font>
      </dxf>
    </rfmt>
    <rfmt sheetId="1" sqref="AL75" start="0" length="0">
      <dxf>
        <font>
          <sz val="12"/>
          <color theme="1"/>
          <name val="Calibri"/>
          <family val="2"/>
          <charset val="238"/>
          <scheme val="minor"/>
        </font>
      </dxf>
    </rfmt>
    <rfmt sheetId="1" sqref="AL76" start="0" length="0">
      <dxf>
        <font>
          <sz val="12"/>
          <color theme="1"/>
          <name val="Calibri"/>
          <family val="2"/>
          <charset val="238"/>
          <scheme val="minor"/>
        </font>
      </dxf>
    </rfmt>
    <rfmt sheetId="1" sqref="AL77" start="0" length="0">
      <dxf>
        <font>
          <sz val="12"/>
          <color theme="1"/>
          <name val="Calibri"/>
          <family val="2"/>
          <charset val="238"/>
          <scheme val="minor"/>
        </font>
      </dxf>
    </rfmt>
    <rfmt sheetId="1" sqref="AL78" start="0" length="0">
      <dxf>
        <font>
          <sz val="12"/>
          <color theme="1"/>
          <name val="Calibri"/>
          <family val="2"/>
          <charset val="238"/>
          <scheme val="minor"/>
        </font>
      </dxf>
    </rfmt>
    <rfmt sheetId="1" sqref="AL79" start="0" length="0">
      <dxf>
        <font>
          <sz val="12"/>
          <color theme="1"/>
          <name val="Calibri"/>
          <family val="2"/>
          <charset val="238"/>
          <scheme val="minor"/>
        </font>
      </dxf>
    </rfmt>
    <rfmt sheetId="1" sqref="AL80" start="0" length="0">
      <dxf>
        <font>
          <sz val="12"/>
          <color theme="1"/>
          <name val="Calibri"/>
          <family val="2"/>
          <charset val="238"/>
          <scheme val="minor"/>
        </font>
      </dxf>
    </rfmt>
    <rfmt sheetId="1" sqref="AL81" start="0" length="0">
      <dxf>
        <font>
          <sz val="12"/>
          <color theme="1"/>
          <name val="Calibri"/>
          <family val="2"/>
          <charset val="238"/>
          <scheme val="minor"/>
        </font>
      </dxf>
    </rfmt>
    <rfmt sheetId="1" sqref="AL82" start="0" length="0">
      <dxf>
        <font>
          <sz val="12"/>
          <color theme="1"/>
          <name val="Calibri"/>
          <family val="2"/>
          <charset val="238"/>
          <scheme val="minor"/>
        </font>
      </dxf>
    </rfmt>
    <rfmt sheetId="1" sqref="AL83" start="0" length="0">
      <dxf>
        <font>
          <sz val="12"/>
          <color theme="1"/>
          <name val="Calibri"/>
          <family val="2"/>
          <charset val="238"/>
          <scheme val="minor"/>
        </font>
      </dxf>
    </rfmt>
    <rfmt sheetId="1" sqref="AL84" start="0" length="0">
      <dxf>
        <font>
          <sz val="12"/>
          <color theme="1"/>
          <name val="Calibri"/>
          <family val="2"/>
          <charset val="238"/>
          <scheme val="minor"/>
        </font>
      </dxf>
    </rfmt>
    <rfmt sheetId="1" sqref="AL85" start="0" length="0">
      <dxf>
        <font>
          <sz val="12"/>
          <color theme="1"/>
          <name val="Calibri"/>
          <family val="2"/>
          <charset val="238"/>
          <scheme val="minor"/>
        </font>
      </dxf>
    </rfmt>
    <rfmt sheetId="1" sqref="AL86" start="0" length="0">
      <dxf>
        <font>
          <sz val="12"/>
          <color theme="1"/>
          <name val="Calibri"/>
          <family val="2"/>
          <charset val="238"/>
          <scheme val="minor"/>
        </font>
      </dxf>
    </rfmt>
    <rfmt sheetId="1" sqref="AL87" start="0" length="0">
      <dxf>
        <font>
          <sz val="12"/>
          <color theme="1"/>
          <name val="Calibri"/>
          <family val="2"/>
          <charset val="238"/>
          <scheme val="minor"/>
        </font>
      </dxf>
    </rfmt>
    <rfmt sheetId="1" sqref="AL88" start="0" length="0">
      <dxf>
        <font>
          <sz val="12"/>
          <color theme="1"/>
          <name val="Calibri"/>
          <family val="2"/>
          <charset val="238"/>
          <scheme val="minor"/>
        </font>
      </dxf>
    </rfmt>
    <rfmt sheetId="1" sqref="AL89" start="0" length="0">
      <dxf>
        <font>
          <sz val="12"/>
          <color theme="1"/>
          <name val="Calibri"/>
          <family val="2"/>
          <charset val="238"/>
          <scheme val="minor"/>
        </font>
      </dxf>
    </rfmt>
    <rfmt sheetId="1" sqref="AL90" start="0" length="0">
      <dxf>
        <font>
          <sz val="12"/>
          <color theme="1"/>
          <name val="Calibri"/>
          <family val="2"/>
          <charset val="238"/>
          <scheme val="minor"/>
        </font>
      </dxf>
    </rfmt>
    <rfmt sheetId="1" sqref="AL91" start="0" length="0">
      <dxf>
        <font>
          <sz val="12"/>
          <color theme="1"/>
          <name val="Calibri"/>
          <family val="2"/>
          <charset val="238"/>
          <scheme val="minor"/>
        </font>
      </dxf>
    </rfmt>
    <rfmt sheetId="1" sqref="AL92" start="0" length="0">
      <dxf>
        <font>
          <sz val="12"/>
          <color theme="1"/>
          <name val="Calibri"/>
          <family val="2"/>
          <charset val="238"/>
          <scheme val="minor"/>
        </font>
      </dxf>
    </rfmt>
    <rfmt sheetId="1" sqref="AL93" start="0" length="0">
      <dxf>
        <font>
          <sz val="12"/>
          <color theme="1"/>
          <name val="Calibri"/>
          <family val="2"/>
          <charset val="238"/>
          <scheme val="minor"/>
        </font>
      </dxf>
    </rfmt>
    <rfmt sheetId="1" sqref="AL94" start="0" length="0">
      <dxf>
        <font>
          <sz val="12"/>
          <color theme="1"/>
          <name val="Calibri"/>
          <family val="2"/>
          <charset val="238"/>
          <scheme val="minor"/>
        </font>
      </dxf>
    </rfmt>
    <rfmt sheetId="1" sqref="AL95" start="0" length="0">
      <dxf>
        <font>
          <sz val="12"/>
          <color theme="1"/>
          <name val="Calibri"/>
          <family val="2"/>
          <charset val="238"/>
          <scheme val="minor"/>
        </font>
        <alignment horizontal="left" vertical="center"/>
      </dxf>
    </rfmt>
    <rfmt sheetId="1" sqref="AL96" start="0" length="0">
      <dxf>
        <font>
          <sz val="12"/>
          <color theme="1"/>
          <name val="Calibri"/>
          <family val="2"/>
          <charset val="238"/>
          <scheme val="minor"/>
        </font>
      </dxf>
    </rfmt>
    <rfmt sheetId="1" sqref="AL97" start="0" length="0">
      <dxf>
        <font>
          <sz val="12"/>
          <color theme="1"/>
          <name val="Calibri"/>
          <family val="2"/>
          <charset val="238"/>
          <scheme val="minor"/>
        </font>
      </dxf>
    </rfmt>
    <rfmt sheetId="1" sqref="AL98" start="0" length="0">
      <dxf>
        <font>
          <sz val="12"/>
          <color theme="1"/>
          <name val="Calibri"/>
          <family val="2"/>
          <charset val="238"/>
          <scheme val="minor"/>
        </font>
      </dxf>
    </rfmt>
    <rfmt sheetId="1" sqref="AL99" start="0" length="0">
      <dxf>
        <font>
          <sz val="12"/>
          <color theme="1"/>
          <name val="Calibri"/>
          <family val="2"/>
          <charset val="238"/>
          <scheme val="minor"/>
        </font>
      </dxf>
    </rfmt>
    <rfmt sheetId="1" sqref="AL100" start="0" length="0">
      <dxf>
        <font>
          <sz val="12"/>
          <color theme="1"/>
          <name val="Calibri"/>
          <family val="2"/>
          <charset val="238"/>
          <scheme val="minor"/>
        </font>
      </dxf>
    </rfmt>
    <rfmt sheetId="1" sqref="AL101" start="0" length="0">
      <dxf>
        <font>
          <sz val="12"/>
          <color theme="1"/>
          <name val="Calibri"/>
          <family val="2"/>
          <charset val="238"/>
          <scheme val="minor"/>
        </font>
      </dxf>
    </rfmt>
    <rfmt sheetId="1" sqref="AL102" start="0" length="0">
      <dxf>
        <font>
          <sz val="12"/>
          <color theme="1"/>
          <name val="Calibri"/>
          <family val="2"/>
          <charset val="238"/>
          <scheme val="minor"/>
        </font>
      </dxf>
    </rfmt>
    <rfmt sheetId="1" sqref="AL103" start="0" length="0">
      <dxf>
        <font>
          <sz val="12"/>
          <color theme="1"/>
          <name val="Calibri"/>
          <family val="2"/>
          <charset val="238"/>
          <scheme val="minor"/>
        </font>
      </dxf>
    </rfmt>
    <rfmt sheetId="1" sqref="AL104" start="0" length="0">
      <dxf>
        <font>
          <sz val="12"/>
          <color theme="1"/>
          <name val="Calibri"/>
          <family val="2"/>
          <charset val="238"/>
          <scheme val="minor"/>
        </font>
      </dxf>
    </rfmt>
    <rfmt sheetId="1" sqref="AL105" start="0" length="0">
      <dxf>
        <font>
          <sz val="12"/>
          <color theme="1"/>
          <name val="Calibri"/>
          <family val="2"/>
          <charset val="238"/>
          <scheme val="minor"/>
        </font>
      </dxf>
    </rfmt>
    <rfmt sheetId="1" sqref="AL106" start="0" length="0">
      <dxf>
        <font>
          <sz val="12"/>
          <color theme="1"/>
          <name val="Calibri"/>
          <family val="2"/>
          <charset val="238"/>
          <scheme val="minor"/>
        </font>
      </dxf>
    </rfmt>
    <rfmt sheetId="1" sqref="AL107" start="0" length="0">
      <dxf>
        <font>
          <sz val="12"/>
          <color theme="1"/>
          <name val="Calibri"/>
          <family val="2"/>
          <charset val="238"/>
          <scheme val="minor"/>
        </font>
      </dxf>
    </rfmt>
    <rfmt sheetId="1" sqref="AL108" start="0" length="0">
      <dxf>
        <font>
          <sz val="12"/>
          <color theme="1"/>
          <name val="Calibri"/>
          <family val="2"/>
          <charset val="238"/>
          <scheme val="minor"/>
        </font>
      </dxf>
    </rfmt>
    <rfmt sheetId="1" sqref="AL109" start="0" length="0">
      <dxf>
        <font>
          <sz val="12"/>
          <color theme="1"/>
          <name val="Calibri"/>
          <family val="2"/>
          <charset val="238"/>
          <scheme val="minor"/>
        </font>
      </dxf>
    </rfmt>
    <rfmt sheetId="1" sqref="AL110" start="0" length="0">
      <dxf>
        <font>
          <sz val="12"/>
          <color theme="1"/>
          <name val="Calibri"/>
          <family val="2"/>
          <charset val="238"/>
          <scheme val="minor"/>
        </font>
      </dxf>
    </rfmt>
    <rfmt sheetId="1" sqref="AL111" start="0" length="0">
      <dxf>
        <font>
          <sz val="12"/>
          <color theme="1"/>
          <name val="Calibri"/>
          <family val="2"/>
          <charset val="238"/>
          <scheme val="minor"/>
        </font>
      </dxf>
    </rfmt>
    <rfmt sheetId="1" sqref="AL112" start="0" length="0">
      <dxf>
        <font>
          <sz val="12"/>
          <color theme="1"/>
          <name val="Calibri"/>
          <family val="2"/>
          <charset val="238"/>
          <scheme val="minor"/>
        </font>
      </dxf>
    </rfmt>
    <rfmt sheetId="1" sqref="AL113" start="0" length="0">
      <dxf>
        <font>
          <sz val="12"/>
          <color theme="1"/>
          <name val="Calibri"/>
          <family val="2"/>
          <charset val="238"/>
          <scheme val="minor"/>
        </font>
      </dxf>
    </rfmt>
    <rfmt sheetId="1" sqref="AL114" start="0" length="0">
      <dxf>
        <font>
          <sz val="12"/>
          <color theme="1"/>
          <name val="Calibri"/>
          <family val="2"/>
          <charset val="238"/>
          <scheme val="minor"/>
        </font>
      </dxf>
    </rfmt>
    <rfmt sheetId="1" sqref="AL115" start="0" length="0">
      <dxf>
        <font>
          <sz val="12"/>
          <color theme="1"/>
          <name val="Calibri"/>
          <family val="2"/>
          <charset val="238"/>
          <scheme val="minor"/>
        </font>
      </dxf>
    </rfmt>
    <rfmt sheetId="1" sqref="AL116" start="0" length="0">
      <dxf>
        <font>
          <sz val="12"/>
          <color theme="1"/>
          <name val="Calibri"/>
          <family val="2"/>
          <charset val="238"/>
          <scheme val="minor"/>
        </font>
      </dxf>
    </rfmt>
    <rfmt sheetId="1" sqref="AL117" start="0" length="0">
      <dxf>
        <font>
          <sz val="12"/>
          <color theme="1"/>
          <name val="Calibri"/>
          <family val="2"/>
          <charset val="238"/>
          <scheme val="minor"/>
        </font>
      </dxf>
    </rfmt>
    <rfmt sheetId="1" sqref="AL118" start="0" length="0">
      <dxf>
        <font>
          <sz val="12"/>
          <color theme="1"/>
          <name val="Calibri"/>
          <family val="2"/>
          <charset val="238"/>
          <scheme val="minor"/>
        </font>
      </dxf>
    </rfmt>
    <rfmt sheetId="1" sqref="AL119" start="0" length="0">
      <dxf>
        <font>
          <sz val="12"/>
          <color theme="1"/>
          <name val="Calibri"/>
          <family val="2"/>
          <charset val="238"/>
          <scheme val="minor"/>
        </font>
      </dxf>
    </rfmt>
    <rfmt sheetId="1" sqref="AL120" start="0" length="0">
      <dxf>
        <font>
          <sz val="12"/>
          <color theme="1"/>
          <name val="Calibri"/>
          <family val="2"/>
          <charset val="238"/>
          <scheme val="minor"/>
        </font>
      </dxf>
    </rfmt>
    <rfmt sheetId="1" sqref="AL121" start="0" length="0">
      <dxf>
        <font>
          <sz val="12"/>
          <color theme="1"/>
          <name val="Calibri"/>
          <family val="2"/>
          <charset val="238"/>
          <scheme val="minor"/>
        </font>
      </dxf>
    </rfmt>
    <rfmt sheetId="1" sqref="AL122" start="0" length="0">
      <dxf>
        <font>
          <sz val="12"/>
          <color theme="1"/>
          <name val="Calibri"/>
          <family val="2"/>
          <charset val="238"/>
          <scheme val="minor"/>
        </font>
      </dxf>
    </rfmt>
    <rfmt sheetId="1" sqref="AL123" start="0" length="0">
      <dxf>
        <font>
          <sz val="12"/>
          <color theme="1"/>
          <name val="Calibri"/>
          <family val="2"/>
          <charset val="238"/>
          <scheme val="minor"/>
        </font>
      </dxf>
    </rfmt>
    <rfmt sheetId="1" sqref="AL124" start="0" length="0">
      <dxf>
        <font>
          <sz val="12"/>
          <color theme="1"/>
          <name val="Calibri"/>
          <family val="2"/>
          <charset val="238"/>
          <scheme val="minor"/>
        </font>
      </dxf>
    </rfmt>
    <rfmt sheetId="1" sqref="AL125" start="0" length="0">
      <dxf>
        <font>
          <sz val="12"/>
          <color theme="1"/>
          <name val="Calibri"/>
          <family val="2"/>
          <charset val="238"/>
          <scheme val="minor"/>
        </font>
      </dxf>
    </rfmt>
    <rfmt sheetId="1" sqref="AL126" start="0" length="0">
      <dxf>
        <font>
          <sz val="12"/>
          <color theme="1"/>
          <name val="Calibri"/>
          <family val="2"/>
          <charset val="238"/>
          <scheme val="minor"/>
        </font>
      </dxf>
    </rfmt>
    <rfmt sheetId="1" sqref="AL127" start="0" length="0">
      <dxf>
        <font>
          <sz val="12"/>
          <color theme="1"/>
          <name val="Calibri"/>
          <family val="2"/>
          <charset val="238"/>
          <scheme val="minor"/>
        </font>
      </dxf>
    </rfmt>
    <rfmt sheetId="1" sqref="AL128" start="0" length="0">
      <dxf>
        <font>
          <sz val="12"/>
          <color theme="1"/>
          <name val="Calibri"/>
          <family val="2"/>
          <charset val="238"/>
          <scheme val="minor"/>
        </font>
      </dxf>
    </rfmt>
    <rfmt sheetId="1" sqref="AL129" start="0" length="0">
      <dxf>
        <font>
          <sz val="12"/>
          <color theme="1"/>
          <name val="Calibri"/>
          <family val="2"/>
          <charset val="238"/>
          <scheme val="minor"/>
        </font>
      </dxf>
    </rfmt>
    <rfmt sheetId="1" sqref="AL130" start="0" length="0">
      <dxf>
        <font>
          <sz val="12"/>
          <color theme="1"/>
          <name val="Calibri"/>
          <family val="2"/>
          <charset val="238"/>
          <scheme val="minor"/>
        </font>
      </dxf>
    </rfmt>
    <rfmt sheetId="1" sqref="AL131" start="0" length="0">
      <dxf>
        <font>
          <sz val="12"/>
          <color theme="1"/>
          <name val="Calibri"/>
          <family val="2"/>
          <charset val="238"/>
          <scheme val="minor"/>
        </font>
      </dxf>
    </rfmt>
    <rfmt sheetId="1" sqref="AL132" start="0" length="0">
      <dxf>
        <font>
          <sz val="12"/>
          <color theme="1"/>
          <name val="Calibri"/>
          <family val="2"/>
          <charset val="238"/>
          <scheme val="minor"/>
        </font>
      </dxf>
    </rfmt>
    <rfmt sheetId="1" sqref="AL133" start="0" length="0">
      <dxf>
        <font>
          <sz val="12"/>
          <color theme="1"/>
          <name val="Calibri"/>
          <family val="2"/>
          <charset val="238"/>
          <scheme val="minor"/>
        </font>
      </dxf>
    </rfmt>
    <rfmt sheetId="1" sqref="AL134" start="0" length="0">
      <dxf>
        <font>
          <sz val="12"/>
          <color theme="1"/>
          <name val="Calibri"/>
          <family val="2"/>
          <charset val="238"/>
          <scheme val="minor"/>
        </font>
      </dxf>
    </rfmt>
    <rfmt sheetId="1" sqref="AL135" start="0" length="0">
      <dxf>
        <font>
          <sz val="12"/>
          <color theme="1"/>
          <name val="Calibri"/>
          <family val="2"/>
          <charset val="238"/>
          <scheme val="minor"/>
        </font>
      </dxf>
    </rfmt>
    <rfmt sheetId="1" sqref="AL136" start="0" length="0">
      <dxf>
        <font>
          <sz val="12"/>
          <color theme="1"/>
          <name val="Calibri"/>
          <family val="2"/>
          <charset val="238"/>
          <scheme val="minor"/>
        </font>
      </dxf>
    </rfmt>
    <rfmt sheetId="1" sqref="AL137" start="0" length="0">
      <dxf>
        <font>
          <sz val="12"/>
          <color theme="1"/>
          <name val="Calibri"/>
          <family val="2"/>
          <charset val="238"/>
          <scheme val="minor"/>
        </font>
      </dxf>
    </rfmt>
    <rfmt sheetId="1" sqref="AL138" start="0" length="0">
      <dxf>
        <font>
          <sz val="12"/>
          <color theme="1"/>
          <name val="Calibri"/>
          <family val="2"/>
          <charset val="238"/>
          <scheme val="minor"/>
        </font>
      </dxf>
    </rfmt>
    <rfmt sheetId="1" sqref="AL139" start="0" length="0">
      <dxf>
        <font>
          <sz val="12"/>
          <color theme="1"/>
          <name val="Calibri"/>
          <family val="2"/>
          <charset val="238"/>
          <scheme val="minor"/>
        </font>
      </dxf>
    </rfmt>
    <rfmt sheetId="1" sqref="AL140" start="0" length="0">
      <dxf>
        <font>
          <sz val="12"/>
          <color theme="1"/>
          <name val="Calibri"/>
          <family val="2"/>
          <charset val="238"/>
          <scheme val="minor"/>
        </font>
      </dxf>
    </rfmt>
    <rfmt sheetId="1" sqref="AL141" start="0" length="0">
      <dxf>
        <font>
          <sz val="12"/>
          <color theme="1"/>
          <name val="Calibri"/>
          <family val="2"/>
          <charset val="238"/>
          <scheme val="minor"/>
        </font>
      </dxf>
    </rfmt>
    <rfmt sheetId="1" sqref="AL142" start="0" length="0">
      <dxf>
        <font>
          <sz val="12"/>
          <color theme="1"/>
          <name val="Calibri"/>
          <family val="2"/>
          <charset val="238"/>
          <scheme val="minor"/>
        </font>
      </dxf>
    </rfmt>
    <rfmt sheetId="1" sqref="AL143" start="0" length="0">
      <dxf>
        <font>
          <sz val="12"/>
          <color theme="1"/>
          <name val="Calibri"/>
          <family val="2"/>
          <charset val="238"/>
          <scheme val="minor"/>
        </font>
      </dxf>
    </rfmt>
    <rfmt sheetId="1" sqref="AL144" start="0" length="0">
      <dxf>
        <font>
          <sz val="12"/>
          <color theme="1"/>
          <name val="Calibri"/>
          <family val="2"/>
          <charset val="238"/>
          <scheme val="minor"/>
        </font>
      </dxf>
    </rfmt>
    <rfmt sheetId="1" sqref="AL145" start="0" length="0">
      <dxf>
        <font>
          <sz val="12"/>
          <color theme="1"/>
          <name val="Calibri"/>
          <family val="2"/>
          <charset val="238"/>
          <scheme val="minor"/>
        </font>
      </dxf>
    </rfmt>
    <rfmt sheetId="1" sqref="AL146" start="0" length="0">
      <dxf>
        <font>
          <sz val="12"/>
          <color theme="1"/>
          <name val="Calibri"/>
          <family val="2"/>
          <charset val="238"/>
          <scheme val="minor"/>
        </font>
      </dxf>
    </rfmt>
    <rfmt sheetId="1" sqref="AL147" start="0" length="0">
      <dxf>
        <font>
          <sz val="12"/>
          <color theme="1"/>
          <name val="Calibri"/>
          <family val="2"/>
          <charset val="238"/>
          <scheme val="minor"/>
        </font>
      </dxf>
    </rfmt>
    <rfmt sheetId="1" sqref="AL148" start="0" length="0">
      <dxf>
        <font>
          <sz val="12"/>
          <color theme="1"/>
          <name val="Calibri"/>
          <family val="2"/>
          <charset val="238"/>
          <scheme val="minor"/>
        </font>
      </dxf>
    </rfmt>
    <rfmt sheetId="1" sqref="AL149" start="0" length="0">
      <dxf>
        <font>
          <sz val="12"/>
          <color theme="1"/>
          <name val="Calibri"/>
          <family val="2"/>
          <charset val="238"/>
          <scheme val="minor"/>
        </font>
      </dxf>
    </rfmt>
    <rfmt sheetId="1" sqref="AL150" start="0" length="0">
      <dxf>
        <font>
          <sz val="12"/>
          <color theme="1"/>
          <name val="Calibri"/>
          <family val="2"/>
          <charset val="238"/>
          <scheme val="minor"/>
        </font>
      </dxf>
    </rfmt>
    <rfmt sheetId="1" sqref="AL151" start="0" length="0">
      <dxf>
        <font>
          <sz val="12"/>
          <color theme="1"/>
          <name val="Calibri"/>
          <family val="2"/>
          <charset val="238"/>
          <scheme val="minor"/>
        </font>
      </dxf>
    </rfmt>
    <rfmt sheetId="1" sqref="AL152" start="0" length="0">
      <dxf>
        <font>
          <sz val="12"/>
          <color theme="1"/>
          <name val="Calibri"/>
          <family val="2"/>
          <charset val="238"/>
          <scheme val="minor"/>
        </font>
      </dxf>
    </rfmt>
    <rfmt sheetId="1" sqref="AL153" start="0" length="0">
      <dxf>
        <font>
          <sz val="12"/>
          <color theme="1"/>
          <name val="Calibri"/>
          <family val="2"/>
          <charset val="238"/>
          <scheme val="minor"/>
        </font>
      </dxf>
    </rfmt>
    <rfmt sheetId="1" sqref="AL154" start="0" length="0">
      <dxf>
        <font>
          <sz val="12"/>
          <color theme="1"/>
          <name val="Calibri"/>
          <family val="2"/>
          <charset val="238"/>
          <scheme val="minor"/>
        </font>
      </dxf>
    </rfmt>
    <rfmt sheetId="1" sqref="AL155" start="0" length="0">
      <dxf>
        <font>
          <sz val="12"/>
          <color theme="1"/>
          <name val="Calibri"/>
          <family val="2"/>
          <charset val="238"/>
          <scheme val="minor"/>
        </font>
      </dxf>
    </rfmt>
    <rfmt sheetId="1" sqref="AL156" start="0" length="0">
      <dxf>
        <font>
          <sz val="12"/>
          <color theme="1"/>
          <name val="Calibri"/>
          <family val="2"/>
          <charset val="238"/>
          <scheme val="minor"/>
        </font>
      </dxf>
    </rfmt>
    <rfmt sheetId="1" sqref="AL157" start="0" length="0">
      <dxf>
        <font>
          <sz val="12"/>
          <color theme="1"/>
          <name val="Calibri"/>
          <family val="2"/>
          <charset val="238"/>
          <scheme val="minor"/>
        </font>
      </dxf>
    </rfmt>
    <rfmt sheetId="1" sqref="AL158" start="0" length="0">
      <dxf>
        <font>
          <sz val="12"/>
          <color theme="1"/>
          <name val="Calibri"/>
          <family val="2"/>
          <charset val="238"/>
          <scheme val="minor"/>
        </font>
        <alignment horizontal="left" vertical="center"/>
      </dxf>
    </rfmt>
    <rfmt sheetId="1" sqref="AL159" start="0" length="0">
      <dxf>
        <font>
          <sz val="12"/>
          <color auto="1"/>
          <name val="Calibri"/>
          <family val="2"/>
          <charset val="238"/>
          <scheme val="minor"/>
        </font>
        <alignment horizontal="left" vertical="center"/>
      </dxf>
    </rfmt>
    <rfmt sheetId="1" sqref="AL160" start="0" length="0">
      <dxf>
        <font>
          <sz val="12"/>
          <color theme="1"/>
          <name val="Calibri"/>
          <family val="2"/>
          <charset val="238"/>
          <scheme val="minor"/>
        </font>
      </dxf>
    </rfmt>
    <rfmt sheetId="1" sqref="AL161" start="0" length="0">
      <dxf>
        <font>
          <sz val="12"/>
          <color theme="1"/>
          <name val="Calibri"/>
          <family val="2"/>
          <charset val="238"/>
          <scheme val="minor"/>
        </font>
      </dxf>
    </rfmt>
    <rfmt sheetId="1" sqref="AL162" start="0" length="0">
      <dxf>
        <font>
          <sz val="12"/>
          <color theme="1"/>
          <name val="Calibri"/>
          <family val="2"/>
          <charset val="238"/>
          <scheme val="minor"/>
        </font>
      </dxf>
    </rfmt>
    <rfmt sheetId="1" sqref="AL163" start="0" length="0">
      <dxf>
        <font>
          <sz val="12"/>
          <color theme="1"/>
          <name val="Calibri"/>
          <family val="2"/>
          <charset val="238"/>
          <scheme val="minor"/>
        </font>
      </dxf>
    </rfmt>
    <rfmt sheetId="1" sqref="AL164" start="0" length="0">
      <dxf>
        <font>
          <sz val="12"/>
          <color theme="1"/>
          <name val="Calibri"/>
          <family val="2"/>
          <charset val="238"/>
          <scheme val="minor"/>
        </font>
      </dxf>
    </rfmt>
    <rfmt sheetId="1" sqref="AL165" start="0" length="0">
      <dxf>
        <font>
          <sz val="12"/>
          <color theme="1"/>
          <name val="Calibri"/>
          <family val="2"/>
          <charset val="238"/>
          <scheme val="minor"/>
        </font>
      </dxf>
    </rfmt>
    <rfmt sheetId="1" sqref="AL166" start="0" length="0">
      <dxf>
        <font>
          <sz val="12"/>
          <color theme="1"/>
          <name val="Calibri"/>
          <family val="2"/>
          <charset val="238"/>
          <scheme val="minor"/>
        </font>
      </dxf>
    </rfmt>
    <rfmt sheetId="1" sqref="AL167" start="0" length="0">
      <dxf>
        <font>
          <sz val="12"/>
          <color theme="1"/>
          <name val="Calibri"/>
          <family val="2"/>
          <charset val="238"/>
          <scheme val="minor"/>
        </font>
      </dxf>
    </rfmt>
    <rfmt sheetId="1" sqref="AL168" start="0" length="0">
      <dxf>
        <font>
          <sz val="12"/>
          <color theme="1"/>
          <name val="Calibri"/>
          <family val="2"/>
          <charset val="238"/>
          <scheme val="minor"/>
        </font>
      </dxf>
    </rfmt>
    <rfmt sheetId="1" sqref="AL169" start="0" length="0">
      <dxf>
        <font>
          <sz val="12"/>
          <color theme="1"/>
          <name val="Calibri"/>
          <family val="2"/>
          <charset val="238"/>
          <scheme val="minor"/>
        </font>
      </dxf>
    </rfmt>
    <rfmt sheetId="1" sqref="AL170" start="0" length="0">
      <dxf>
        <font>
          <sz val="12"/>
          <color theme="1"/>
          <name val="Calibri"/>
          <family val="2"/>
          <charset val="238"/>
          <scheme val="minor"/>
        </font>
      </dxf>
    </rfmt>
    <rfmt sheetId="1" sqref="AL171" start="0" length="0">
      <dxf>
        <font>
          <sz val="12"/>
          <color theme="1"/>
          <name val="Calibri"/>
          <family val="2"/>
          <charset val="238"/>
          <scheme val="minor"/>
        </font>
      </dxf>
    </rfmt>
    <rfmt sheetId="1" sqref="AL172" start="0" length="0">
      <dxf>
        <font>
          <sz val="12"/>
          <color theme="1"/>
          <name val="Calibri"/>
          <family val="2"/>
          <charset val="238"/>
          <scheme val="minor"/>
        </font>
      </dxf>
    </rfmt>
    <rfmt sheetId="1" sqref="AL173" start="0" length="0">
      <dxf>
        <font>
          <sz val="12"/>
          <color theme="1"/>
          <name val="Calibri"/>
          <family val="2"/>
          <charset val="238"/>
          <scheme val="minor"/>
        </font>
      </dxf>
    </rfmt>
    <rfmt sheetId="1" sqref="AL174" start="0" length="0">
      <dxf>
        <font>
          <sz val="12"/>
          <color theme="1"/>
          <name val="Calibri"/>
          <family val="2"/>
          <charset val="238"/>
          <scheme val="minor"/>
        </font>
      </dxf>
    </rfmt>
    <rfmt sheetId="1" sqref="AL175" start="0" length="0">
      <dxf>
        <font>
          <sz val="12"/>
          <color theme="1"/>
          <name val="Calibri"/>
          <family val="2"/>
          <charset val="238"/>
          <scheme val="minor"/>
        </font>
      </dxf>
    </rfmt>
    <rfmt sheetId="1" sqref="AL176" start="0" length="0">
      <dxf>
        <font>
          <sz val="12"/>
          <color theme="1"/>
          <name val="Calibri"/>
          <family val="2"/>
          <charset val="238"/>
          <scheme val="minor"/>
        </font>
      </dxf>
    </rfmt>
    <rfmt sheetId="1" sqref="AL177" start="0" length="0">
      <dxf>
        <font>
          <sz val="12"/>
          <color theme="1"/>
          <name val="Calibri"/>
          <family val="2"/>
          <charset val="238"/>
          <scheme val="minor"/>
        </font>
      </dxf>
    </rfmt>
    <rfmt sheetId="1" sqref="AL178" start="0" length="0">
      <dxf>
        <font>
          <sz val="12"/>
          <color theme="1"/>
          <name val="Calibri"/>
          <family val="2"/>
          <charset val="238"/>
          <scheme val="minor"/>
        </font>
      </dxf>
    </rfmt>
    <rfmt sheetId="1" sqref="AL179" start="0" length="0">
      <dxf>
        <font>
          <sz val="12"/>
          <color theme="1"/>
          <name val="Calibri"/>
          <family val="2"/>
          <charset val="238"/>
          <scheme val="minor"/>
        </font>
      </dxf>
    </rfmt>
    <rfmt sheetId="1" sqref="AL180" start="0" length="0">
      <dxf>
        <font>
          <sz val="12"/>
          <color theme="1"/>
          <name val="Calibri"/>
          <family val="2"/>
          <charset val="238"/>
          <scheme val="minor"/>
        </font>
      </dxf>
    </rfmt>
    <rfmt sheetId="1" sqref="AL181" start="0" length="0">
      <dxf>
        <font>
          <sz val="12"/>
          <color theme="1"/>
          <name val="Calibri"/>
          <family val="2"/>
          <charset val="238"/>
          <scheme val="minor"/>
        </font>
      </dxf>
    </rfmt>
    <rfmt sheetId="1" sqref="AL182" start="0" length="0">
      <dxf>
        <font>
          <sz val="12"/>
          <color theme="1"/>
          <name val="Calibri"/>
          <family val="2"/>
          <charset val="238"/>
          <scheme val="minor"/>
        </font>
      </dxf>
    </rfmt>
    <rfmt sheetId="1" sqref="AL183" start="0" length="0">
      <dxf>
        <font>
          <sz val="12"/>
          <color theme="1"/>
          <name val="Calibri"/>
          <family val="2"/>
          <charset val="238"/>
          <scheme val="minor"/>
        </font>
      </dxf>
    </rfmt>
    <rfmt sheetId="1" sqref="AL184" start="0" length="0">
      <dxf>
        <font>
          <sz val="12"/>
          <color theme="1"/>
          <name val="Calibri"/>
          <family val="2"/>
          <charset val="238"/>
          <scheme val="minor"/>
        </font>
      </dxf>
    </rfmt>
    <rfmt sheetId="1" sqref="AL185" start="0" length="0">
      <dxf>
        <font>
          <sz val="12"/>
          <color theme="1"/>
          <name val="Calibri"/>
          <family val="2"/>
          <charset val="238"/>
          <scheme val="minor"/>
        </font>
      </dxf>
    </rfmt>
    <rfmt sheetId="1" sqref="AL186" start="0" length="0">
      <dxf>
        <font>
          <sz val="12"/>
          <color theme="1"/>
          <name val="Calibri"/>
          <family val="2"/>
          <charset val="238"/>
          <scheme val="minor"/>
        </font>
      </dxf>
    </rfmt>
    <rfmt sheetId="1" sqref="AL187" start="0" length="0">
      <dxf>
        <font>
          <sz val="12"/>
          <color theme="1"/>
          <name val="Calibri"/>
          <family val="2"/>
          <charset val="238"/>
          <scheme val="minor"/>
        </font>
      </dxf>
    </rfmt>
    <rfmt sheetId="1" sqref="AL188" start="0" length="0">
      <dxf>
        <font>
          <sz val="12"/>
          <color theme="1"/>
          <name val="Calibri"/>
          <family val="2"/>
          <charset val="238"/>
          <scheme val="minor"/>
        </font>
      </dxf>
    </rfmt>
    <rfmt sheetId="1" sqref="AL189" start="0" length="0">
      <dxf>
        <font>
          <sz val="12"/>
          <color theme="1"/>
          <name val="Calibri"/>
          <family val="2"/>
          <charset val="238"/>
          <scheme val="minor"/>
        </font>
      </dxf>
    </rfmt>
    <rfmt sheetId="1" sqref="AL190" start="0" length="0">
      <dxf>
        <font>
          <sz val="12"/>
          <color theme="1"/>
          <name val="Calibri"/>
          <family val="2"/>
          <charset val="238"/>
          <scheme val="minor"/>
        </font>
      </dxf>
    </rfmt>
    <rfmt sheetId="1" sqref="AL191" start="0" length="0">
      <dxf>
        <font>
          <sz val="12"/>
          <color theme="1"/>
          <name val="Calibri"/>
          <family val="2"/>
          <charset val="238"/>
          <scheme val="minor"/>
        </font>
      </dxf>
    </rfmt>
    <rfmt sheetId="1" sqref="AL192" start="0" length="0">
      <dxf>
        <font>
          <sz val="12"/>
          <color theme="1"/>
          <name val="Calibri"/>
          <family val="2"/>
          <charset val="238"/>
          <scheme val="minor"/>
        </font>
      </dxf>
    </rfmt>
    <rfmt sheetId="1" sqref="AL193" start="0" length="0">
      <dxf>
        <font>
          <sz val="12"/>
          <color theme="1"/>
          <name val="Calibri"/>
          <family val="2"/>
          <charset val="238"/>
          <scheme val="minor"/>
        </font>
      </dxf>
    </rfmt>
    <rfmt sheetId="1" sqref="AL194" start="0" length="0">
      <dxf>
        <font>
          <sz val="12"/>
          <color theme="1"/>
          <name val="Calibri"/>
          <family val="2"/>
          <charset val="238"/>
          <scheme val="minor"/>
        </font>
      </dxf>
    </rfmt>
    <rfmt sheetId="1" sqref="AL195" start="0" length="0">
      <dxf>
        <font>
          <sz val="12"/>
          <color theme="1"/>
          <name val="Calibri"/>
          <family val="2"/>
          <charset val="238"/>
          <scheme val="minor"/>
        </font>
      </dxf>
    </rfmt>
    <rfmt sheetId="1" sqref="AL196" start="0" length="0">
      <dxf>
        <font>
          <sz val="12"/>
          <color theme="1"/>
          <name val="Calibri"/>
          <family val="2"/>
          <charset val="238"/>
          <scheme val="minor"/>
        </font>
      </dxf>
    </rfmt>
    <rfmt sheetId="1" sqref="AL197" start="0" length="0">
      <dxf>
        <font>
          <sz val="12"/>
          <color theme="1"/>
          <name val="Calibri"/>
          <family val="2"/>
          <charset val="238"/>
          <scheme val="minor"/>
        </font>
      </dxf>
    </rfmt>
    <rfmt sheetId="1" sqref="AL198" start="0" length="0">
      <dxf>
        <font>
          <sz val="12"/>
          <color theme="1"/>
          <name val="Calibri"/>
          <family val="2"/>
          <charset val="238"/>
          <scheme val="minor"/>
        </font>
      </dxf>
    </rfmt>
    <rfmt sheetId="1" sqref="AL199" start="0" length="0">
      <dxf>
        <font>
          <sz val="12"/>
          <color theme="1"/>
          <name val="Calibri"/>
          <family val="2"/>
          <charset val="238"/>
          <scheme val="minor"/>
        </font>
      </dxf>
    </rfmt>
    <rfmt sheetId="1" sqref="AL200" start="0" length="0">
      <dxf>
        <font>
          <sz val="12"/>
          <color theme="1"/>
          <name val="Calibri"/>
          <family val="2"/>
          <charset val="238"/>
          <scheme val="minor"/>
        </font>
      </dxf>
    </rfmt>
    <rfmt sheetId="1" sqref="AL201" start="0" length="0">
      <dxf>
        <font>
          <sz val="12"/>
          <color theme="1"/>
          <name val="Calibri"/>
          <family val="2"/>
          <charset val="238"/>
          <scheme val="minor"/>
        </font>
      </dxf>
    </rfmt>
    <rfmt sheetId="1" sqref="AL202" start="0" length="0">
      <dxf>
        <font>
          <sz val="12"/>
          <color theme="1"/>
          <name val="Calibri"/>
          <family val="2"/>
          <charset val="238"/>
          <scheme val="minor"/>
        </font>
      </dxf>
    </rfmt>
    <rfmt sheetId="1" sqref="AL203" start="0" length="0">
      <dxf>
        <font>
          <sz val="12"/>
          <color theme="1"/>
          <name val="Calibri"/>
          <family val="2"/>
          <charset val="238"/>
          <scheme val="minor"/>
        </font>
      </dxf>
    </rfmt>
    <rfmt sheetId="1" sqref="AL204" start="0" length="0">
      <dxf>
        <font>
          <sz val="12"/>
          <color theme="1"/>
          <name val="Calibri"/>
          <family val="2"/>
          <charset val="238"/>
          <scheme val="minor"/>
        </font>
      </dxf>
    </rfmt>
    <rfmt sheetId="1" sqref="AL205" start="0" length="0">
      <dxf>
        <font>
          <sz val="12"/>
          <color theme="1"/>
          <name val="Calibri"/>
          <family val="2"/>
          <charset val="238"/>
          <scheme val="minor"/>
        </font>
      </dxf>
    </rfmt>
    <rfmt sheetId="1" sqref="AL206" start="0" length="0">
      <dxf>
        <font>
          <sz val="12"/>
          <color theme="1"/>
          <name val="Calibri"/>
          <family val="2"/>
          <charset val="238"/>
          <scheme val="minor"/>
        </font>
      </dxf>
    </rfmt>
    <rfmt sheetId="1" sqref="AL207" start="0" length="0">
      <dxf>
        <font>
          <sz val="12"/>
          <color theme="1"/>
          <name val="Calibri"/>
          <family val="2"/>
          <charset val="238"/>
          <scheme val="minor"/>
        </font>
      </dxf>
    </rfmt>
    <rfmt sheetId="1" sqref="AL208" start="0" length="0">
      <dxf>
        <font>
          <sz val="12"/>
          <color theme="1"/>
          <name val="Calibri"/>
          <family val="2"/>
          <charset val="238"/>
          <scheme val="minor"/>
        </font>
      </dxf>
    </rfmt>
    <rfmt sheetId="1" sqref="AL209" start="0" length="0">
      <dxf>
        <font>
          <sz val="12"/>
          <color theme="1"/>
          <name val="Calibri"/>
          <family val="2"/>
          <charset val="238"/>
          <scheme val="minor"/>
        </font>
      </dxf>
    </rfmt>
    <rfmt sheetId="1" sqref="AL210" start="0" length="0">
      <dxf>
        <font>
          <sz val="12"/>
          <color theme="1"/>
          <name val="Calibri"/>
          <family val="2"/>
          <charset val="238"/>
          <scheme val="minor"/>
        </font>
      </dxf>
    </rfmt>
    <rfmt sheetId="1" sqref="AL211" start="0" length="0">
      <dxf>
        <font>
          <sz val="12"/>
          <color theme="1"/>
          <name val="Calibri"/>
          <family val="2"/>
          <charset val="238"/>
          <scheme val="minor"/>
        </font>
      </dxf>
    </rfmt>
    <rfmt sheetId="1" sqref="AL212" start="0" length="0">
      <dxf>
        <font>
          <sz val="12"/>
          <color theme="1"/>
          <name val="Calibri"/>
          <family val="2"/>
          <charset val="238"/>
          <scheme val="minor"/>
        </font>
      </dxf>
    </rfmt>
    <rfmt sheetId="1" sqref="AL213" start="0" length="0">
      <dxf>
        <font>
          <sz val="12"/>
          <color theme="1"/>
          <name val="Calibri"/>
          <family val="2"/>
          <charset val="238"/>
          <scheme val="minor"/>
        </font>
      </dxf>
    </rfmt>
    <rfmt sheetId="1" sqref="AL214" start="0" length="0">
      <dxf>
        <font>
          <sz val="12"/>
          <color theme="1"/>
          <name val="Calibri"/>
          <family val="2"/>
          <charset val="238"/>
          <scheme val="minor"/>
        </font>
      </dxf>
    </rfmt>
    <rfmt sheetId="1" sqref="AL215" start="0" length="0">
      <dxf>
        <font>
          <sz val="12"/>
          <color theme="1"/>
          <name val="Calibri"/>
          <family val="2"/>
          <charset val="238"/>
          <scheme val="minor"/>
        </font>
      </dxf>
    </rfmt>
    <rfmt sheetId="1" sqref="AL216" start="0" length="0">
      <dxf>
        <font>
          <sz val="12"/>
          <color theme="1"/>
          <name val="Calibri"/>
          <family val="2"/>
          <charset val="238"/>
          <scheme val="minor"/>
        </font>
      </dxf>
    </rfmt>
    <rfmt sheetId="1" sqref="AL217" start="0" length="0">
      <dxf>
        <font>
          <sz val="12"/>
          <color theme="1"/>
          <name val="Calibri"/>
          <family val="2"/>
          <charset val="238"/>
          <scheme val="minor"/>
        </font>
      </dxf>
    </rfmt>
    <rfmt sheetId="1" sqref="AL218" start="0" length="0">
      <dxf>
        <font>
          <sz val="12"/>
          <color theme="1"/>
          <name val="Calibri"/>
          <family val="2"/>
          <charset val="238"/>
          <scheme val="minor"/>
        </font>
      </dxf>
    </rfmt>
    <rfmt sheetId="1" sqref="AL219" start="0" length="0">
      <dxf/>
    </rfmt>
    <rfmt sheetId="1" sqref="AL220" start="0" length="0">
      <dxf>
        <font>
          <sz val="12"/>
          <color theme="1"/>
          <name val="Calibri"/>
          <family val="2"/>
          <charset val="238"/>
          <scheme val="minor"/>
        </font>
      </dxf>
    </rfmt>
    <rfmt sheetId="1" sqref="AL221" start="0" length="0">
      <dxf>
        <font>
          <sz val="12"/>
          <color theme="1"/>
          <name val="Calibri"/>
          <family val="2"/>
          <charset val="238"/>
          <scheme val="minor"/>
        </font>
      </dxf>
    </rfmt>
    <rfmt sheetId="1" sqref="AL222" start="0" length="0">
      <dxf>
        <font>
          <sz val="12"/>
          <color theme="1"/>
          <name val="Calibri"/>
          <family val="2"/>
          <charset val="238"/>
          <scheme val="minor"/>
        </font>
      </dxf>
    </rfmt>
    <rfmt sheetId="1" sqref="AL223" start="0" length="0">
      <dxf>
        <font>
          <sz val="12"/>
          <color theme="1"/>
          <name val="Calibri"/>
          <family val="2"/>
          <charset val="238"/>
          <scheme val="minor"/>
        </font>
      </dxf>
    </rfmt>
    <rfmt sheetId="1" sqref="AL224" start="0" length="0">
      <dxf>
        <font>
          <sz val="12"/>
          <color theme="1"/>
          <name val="Calibri"/>
          <family val="2"/>
          <charset val="238"/>
          <scheme val="minor"/>
        </font>
      </dxf>
    </rfmt>
    <rfmt sheetId="1" sqref="AL225" start="0" length="0">
      <dxf>
        <font>
          <sz val="12"/>
          <color theme="1"/>
          <name val="Calibri"/>
          <family val="2"/>
          <charset val="238"/>
          <scheme val="minor"/>
        </font>
      </dxf>
    </rfmt>
    <rfmt sheetId="1" sqref="AL226" start="0" length="0">
      <dxf>
        <font>
          <sz val="12"/>
          <color theme="1"/>
          <name val="Calibri"/>
          <family val="2"/>
          <charset val="238"/>
          <scheme val="minor"/>
        </font>
      </dxf>
    </rfmt>
    <rfmt sheetId="1" sqref="AL227" start="0" length="0">
      <dxf>
        <font>
          <sz val="12"/>
          <color theme="1"/>
          <name val="Calibri"/>
          <family val="2"/>
          <charset val="238"/>
          <scheme val="minor"/>
        </font>
      </dxf>
    </rfmt>
    <rfmt sheetId="1" sqref="AL228" start="0" length="0">
      <dxf>
        <font>
          <sz val="12"/>
          <color theme="1"/>
          <name val="Calibri"/>
          <family val="2"/>
          <charset val="238"/>
          <scheme val="minor"/>
        </font>
        <alignment vertical="top" wrapText="1"/>
      </dxf>
    </rfmt>
    <rfmt sheetId="1" sqref="AL229" start="0" length="0">
      <dxf>
        <font>
          <sz val="12"/>
          <color theme="1"/>
          <name val="Calibri"/>
          <family val="2"/>
          <charset val="238"/>
          <scheme val="minor"/>
        </font>
      </dxf>
    </rfmt>
    <rfmt sheetId="1" sqref="AL230" start="0" length="0">
      <dxf>
        <font>
          <sz val="12"/>
          <color theme="1"/>
          <name val="Calibri"/>
          <family val="2"/>
          <charset val="238"/>
          <scheme val="minor"/>
        </font>
      </dxf>
    </rfmt>
    <rfmt sheetId="1" sqref="AL231" start="0" length="0">
      <dxf>
        <font>
          <sz val="12"/>
          <color theme="1"/>
          <name val="Calibri"/>
          <family val="2"/>
          <charset val="238"/>
          <scheme val="minor"/>
        </font>
      </dxf>
    </rfmt>
    <rfmt sheetId="1" sqref="AL232" start="0" length="0">
      <dxf>
        <font>
          <sz val="12"/>
          <color theme="1"/>
          <name val="Calibri"/>
          <family val="2"/>
          <charset val="238"/>
          <scheme val="minor"/>
        </font>
      </dxf>
    </rfmt>
    <rfmt sheetId="1" sqref="AL233" start="0" length="0">
      <dxf>
        <font>
          <sz val="12"/>
          <color theme="1"/>
          <name val="Calibri"/>
          <family val="2"/>
          <charset val="238"/>
          <scheme val="minor"/>
        </font>
      </dxf>
    </rfmt>
    <rfmt sheetId="1" sqref="AL234" start="0" length="0">
      <dxf>
        <font>
          <sz val="12"/>
          <color theme="1"/>
          <name val="Calibri"/>
          <family val="2"/>
          <charset val="238"/>
          <scheme val="minor"/>
        </font>
      </dxf>
    </rfmt>
    <rfmt sheetId="1" sqref="AL235" start="0" length="0">
      <dxf>
        <font>
          <sz val="12"/>
          <color theme="1"/>
          <name val="Calibri"/>
          <family val="2"/>
          <charset val="238"/>
          <scheme val="minor"/>
        </font>
      </dxf>
    </rfmt>
    <rfmt sheetId="1" sqref="AL236" start="0" length="0">
      <dxf>
        <font>
          <sz val="12"/>
          <color theme="1"/>
          <name val="Calibri"/>
          <family val="2"/>
          <charset val="238"/>
          <scheme val="minor"/>
        </font>
      </dxf>
    </rfmt>
    <rfmt sheetId="1" sqref="AL237" start="0" length="0">
      <dxf>
        <font>
          <sz val="12"/>
          <color theme="1"/>
          <name val="Calibri"/>
          <family val="2"/>
          <charset val="238"/>
          <scheme val="minor"/>
        </font>
      </dxf>
    </rfmt>
    <rfmt sheetId="1" sqref="AL238" start="0" length="0">
      <dxf>
        <font>
          <sz val="12"/>
          <color theme="1"/>
          <name val="Calibri"/>
          <family val="2"/>
          <charset val="238"/>
          <scheme val="minor"/>
        </font>
      </dxf>
    </rfmt>
    <rfmt sheetId="1" sqref="AL239" start="0" length="0">
      <dxf>
        <font>
          <sz val="12"/>
          <color theme="1"/>
          <name val="Calibri"/>
          <family val="2"/>
          <charset val="238"/>
          <scheme val="minor"/>
        </font>
      </dxf>
    </rfmt>
    <rfmt sheetId="1" sqref="AL240" start="0" length="0">
      <dxf>
        <font>
          <sz val="12"/>
          <color theme="1"/>
          <name val="Calibri"/>
          <family val="2"/>
          <charset val="238"/>
          <scheme val="minor"/>
        </font>
      </dxf>
    </rfmt>
    <rfmt sheetId="1" sqref="AL241" start="0" length="0">
      <dxf>
        <font>
          <sz val="12"/>
          <color theme="1"/>
          <name val="Calibri"/>
          <family val="2"/>
          <charset val="238"/>
          <scheme val="minor"/>
        </font>
      </dxf>
    </rfmt>
    <rfmt sheetId="1" sqref="AL242" start="0" length="0">
      <dxf>
        <font>
          <sz val="12"/>
          <color theme="1"/>
          <name val="Calibri"/>
          <family val="2"/>
          <charset val="238"/>
          <scheme val="minor"/>
        </font>
      </dxf>
    </rfmt>
    <rfmt sheetId="1" sqref="AL243" start="0" length="0">
      <dxf>
        <font>
          <sz val="12"/>
          <color theme="1"/>
          <name val="Calibri"/>
          <family val="2"/>
          <charset val="238"/>
          <scheme val="minor"/>
        </font>
      </dxf>
    </rfmt>
    <rfmt sheetId="1" sqref="AL244" start="0" length="0">
      <dxf>
        <font>
          <sz val="12"/>
          <color theme="1"/>
          <name val="Calibri"/>
          <family val="2"/>
          <charset val="238"/>
          <scheme val="minor"/>
        </font>
      </dxf>
    </rfmt>
    <rfmt sheetId="1" sqref="AL245" start="0" length="0">
      <dxf>
        <font>
          <sz val="12"/>
          <color theme="1"/>
          <name val="Calibri"/>
          <family val="2"/>
          <charset val="238"/>
          <scheme val="minor"/>
        </font>
      </dxf>
    </rfmt>
    <rfmt sheetId="1" sqref="AL246" start="0" length="0">
      <dxf>
        <font>
          <sz val="12"/>
          <color theme="1"/>
          <name val="Calibri"/>
          <family val="2"/>
          <charset val="238"/>
          <scheme val="minor"/>
        </font>
      </dxf>
    </rfmt>
    <rfmt sheetId="1" sqref="AL247" start="0" length="0">
      <dxf>
        <font>
          <sz val="12"/>
          <color theme="1"/>
          <name val="Calibri"/>
          <family val="2"/>
          <charset val="238"/>
          <scheme val="minor"/>
        </font>
      </dxf>
    </rfmt>
    <rfmt sheetId="1" sqref="AL248" start="0" length="0">
      <dxf>
        <font>
          <sz val="12"/>
          <color theme="1"/>
          <name val="Calibri"/>
          <family val="2"/>
          <charset val="238"/>
          <scheme val="minor"/>
        </font>
      </dxf>
    </rfmt>
    <rfmt sheetId="1" sqref="AL249" start="0" length="0">
      <dxf>
        <font>
          <sz val="12"/>
          <color theme="1"/>
          <name val="Calibri"/>
          <family val="2"/>
          <charset val="238"/>
          <scheme val="minor"/>
        </font>
      </dxf>
    </rfmt>
    <rfmt sheetId="1" sqref="AL250" start="0" length="0">
      <dxf>
        <font>
          <sz val="12"/>
          <color theme="1"/>
          <name val="Calibri"/>
          <family val="2"/>
          <charset val="238"/>
          <scheme val="minor"/>
        </font>
      </dxf>
    </rfmt>
    <rfmt sheetId="1" sqref="AL251" start="0" length="0">
      <dxf>
        <font>
          <sz val="12"/>
          <color theme="1"/>
          <name val="Calibri"/>
          <family val="2"/>
          <charset val="238"/>
          <scheme val="minor"/>
        </font>
      </dxf>
    </rfmt>
    <rfmt sheetId="1" sqref="AL252" start="0" length="0">
      <dxf>
        <font>
          <sz val="12"/>
          <color theme="1"/>
          <name val="Calibri"/>
          <family val="2"/>
          <charset val="238"/>
          <scheme val="minor"/>
        </font>
      </dxf>
    </rfmt>
    <rfmt sheetId="1" sqref="AL253" start="0" length="0">
      <dxf>
        <font>
          <sz val="12"/>
          <color theme="1"/>
          <name val="Calibri"/>
          <family val="2"/>
          <charset val="238"/>
          <scheme val="minor"/>
        </font>
      </dxf>
    </rfmt>
    <rfmt sheetId="1" sqref="AL254" start="0" length="0">
      <dxf>
        <font>
          <sz val="12"/>
          <color theme="1"/>
          <name val="Calibri"/>
          <family val="2"/>
          <charset val="238"/>
          <scheme val="minor"/>
        </font>
      </dxf>
    </rfmt>
    <rfmt sheetId="1" sqref="AL255" start="0" length="0">
      <dxf>
        <font>
          <sz val="12"/>
          <color theme="1"/>
          <name val="Calibri"/>
          <family val="2"/>
          <charset val="238"/>
          <scheme val="minor"/>
        </font>
      </dxf>
    </rfmt>
    <rfmt sheetId="1" sqref="AL256" start="0" length="0">
      <dxf>
        <font>
          <sz val="12"/>
          <color theme="1"/>
          <name val="Calibri"/>
          <family val="2"/>
          <charset val="238"/>
          <scheme val="minor"/>
        </font>
      </dxf>
    </rfmt>
    <rfmt sheetId="1" sqref="AL257" start="0" length="0">
      <dxf>
        <font>
          <sz val="12"/>
          <color theme="0"/>
          <name val="Calibri"/>
          <family val="2"/>
          <charset val="238"/>
          <scheme val="minor"/>
        </font>
      </dxf>
    </rfmt>
    <rfmt sheetId="1" sqref="AL258" start="0" length="0">
      <dxf>
        <font>
          <sz val="12"/>
          <color theme="0"/>
          <name val="Calibri"/>
          <family val="2"/>
          <charset val="238"/>
          <scheme val="minor"/>
        </font>
      </dxf>
    </rfmt>
    <rfmt sheetId="1" sqref="AL259" start="0" length="0">
      <dxf>
        <font>
          <sz val="12"/>
          <color theme="0"/>
          <name val="Calibri"/>
          <family val="2"/>
          <charset val="238"/>
          <scheme val="minor"/>
        </font>
      </dxf>
    </rfmt>
    <rfmt sheetId="1" sqref="AL260" start="0" length="0">
      <dxf>
        <font>
          <sz val="12"/>
          <color theme="0"/>
          <name val="Calibri"/>
          <family val="2"/>
          <charset val="238"/>
          <scheme val="minor"/>
        </font>
      </dxf>
    </rfmt>
    <rfmt sheetId="1" sqref="AL261" start="0" length="0">
      <dxf>
        <font>
          <sz val="12"/>
          <color theme="1"/>
          <name val="Calibri"/>
          <family val="2"/>
          <charset val="238"/>
          <scheme val="minor"/>
        </font>
      </dxf>
    </rfmt>
    <rfmt sheetId="1" sqref="AL262" start="0" length="0">
      <dxf>
        <font>
          <sz val="12"/>
          <color theme="1"/>
          <name val="Calibri"/>
          <family val="2"/>
          <charset val="238"/>
          <scheme val="minor"/>
        </font>
      </dxf>
    </rfmt>
    <rfmt sheetId="1" sqref="AL263" start="0" length="0">
      <dxf>
        <font>
          <sz val="12"/>
          <color theme="1"/>
          <name val="Calibri"/>
          <family val="2"/>
          <charset val="238"/>
          <scheme val="minor"/>
        </font>
      </dxf>
    </rfmt>
    <rfmt sheetId="1" sqref="AL264" start="0" length="0">
      <dxf>
        <font>
          <sz val="12"/>
          <color theme="1"/>
          <name val="Calibri"/>
          <family val="2"/>
          <charset val="238"/>
          <scheme val="minor"/>
        </font>
      </dxf>
    </rfmt>
    <rfmt sheetId="1" sqref="AL265" start="0" length="0">
      <dxf>
        <font>
          <sz val="12"/>
          <color theme="1"/>
          <name val="Calibri"/>
          <family val="2"/>
          <charset val="238"/>
          <scheme val="minor"/>
        </font>
      </dxf>
    </rfmt>
    <rfmt sheetId="1" sqref="AL266" start="0" length="0">
      <dxf>
        <font>
          <sz val="12"/>
          <color theme="1"/>
          <name val="Calibri"/>
          <family val="2"/>
          <charset val="238"/>
          <scheme val="minor"/>
        </font>
      </dxf>
    </rfmt>
    <rfmt sheetId="1" sqref="AL267" start="0" length="0">
      <dxf>
        <font>
          <sz val="12"/>
          <color theme="1"/>
          <name val="Calibri"/>
          <family val="2"/>
          <charset val="238"/>
          <scheme val="minor"/>
        </font>
      </dxf>
    </rfmt>
    <rfmt sheetId="1" sqref="AL268" start="0" length="0">
      <dxf>
        <font>
          <sz val="12"/>
          <color theme="0"/>
          <name val="Calibri"/>
          <family val="2"/>
          <charset val="238"/>
          <scheme val="minor"/>
        </font>
      </dxf>
    </rfmt>
    <rfmt sheetId="1" sqref="AL269" start="0" length="0">
      <dxf>
        <font>
          <sz val="12"/>
          <color theme="0"/>
          <name val="Calibri"/>
          <family val="2"/>
          <charset val="238"/>
          <scheme val="minor"/>
        </font>
      </dxf>
    </rfmt>
    <rfmt sheetId="1" sqref="AL270" start="0" length="0">
      <dxf>
        <font>
          <sz val="12"/>
          <color theme="0"/>
          <name val="Calibri"/>
          <family val="2"/>
          <charset val="238"/>
          <scheme val="minor"/>
        </font>
      </dxf>
    </rfmt>
    <rfmt sheetId="1" sqref="AL271" start="0" length="0">
      <dxf>
        <font>
          <sz val="12"/>
          <color theme="0"/>
          <name val="Calibri"/>
          <family val="2"/>
          <charset val="238"/>
          <scheme val="minor"/>
        </font>
      </dxf>
    </rfmt>
    <rfmt sheetId="1" sqref="AL272" start="0" length="0">
      <dxf>
        <font>
          <sz val="12"/>
          <color theme="1"/>
          <name val="Calibri"/>
          <family val="2"/>
          <charset val="238"/>
          <scheme val="minor"/>
        </font>
      </dxf>
    </rfmt>
    <rfmt sheetId="1" sqref="AL273" start="0" length="0">
      <dxf>
        <font>
          <sz val="12"/>
          <color theme="1"/>
          <name val="Calibri"/>
          <family val="2"/>
          <charset val="238"/>
          <scheme val="minor"/>
        </font>
      </dxf>
    </rfmt>
    <rfmt sheetId="1" sqref="AL274" start="0" length="0">
      <dxf>
        <font>
          <sz val="12"/>
          <color theme="1"/>
          <name val="Calibri"/>
          <family val="2"/>
          <charset val="238"/>
          <scheme val="minor"/>
        </font>
      </dxf>
    </rfmt>
    <rfmt sheetId="1" sqref="AL275" start="0" length="0">
      <dxf>
        <font>
          <sz val="12"/>
          <color theme="1"/>
          <name val="Calibri"/>
          <family val="2"/>
          <charset val="238"/>
          <scheme val="minor"/>
        </font>
      </dxf>
    </rfmt>
    <rfmt sheetId="1" sqref="AL276" start="0" length="0">
      <dxf>
        <font>
          <sz val="12"/>
          <color theme="1"/>
          <name val="Calibri"/>
          <family val="2"/>
          <charset val="238"/>
          <scheme val="minor"/>
        </font>
      </dxf>
    </rfmt>
    <rfmt sheetId="1" sqref="AL277" start="0" length="0">
      <dxf>
        <font>
          <sz val="12"/>
          <color theme="1"/>
          <name val="Calibri"/>
          <family val="2"/>
          <charset val="238"/>
          <scheme val="minor"/>
        </font>
      </dxf>
    </rfmt>
    <rfmt sheetId="1" sqref="AL278" start="0" length="0">
      <dxf>
        <font>
          <sz val="12"/>
          <color theme="1"/>
          <name val="Calibri"/>
          <family val="2"/>
          <charset val="238"/>
          <scheme val="minor"/>
        </font>
      </dxf>
    </rfmt>
    <rfmt sheetId="1" sqref="AL279" start="0" length="0">
      <dxf>
        <font>
          <sz val="12"/>
          <color theme="1"/>
          <name val="Calibri"/>
          <family val="2"/>
          <charset val="238"/>
          <scheme val="minor"/>
        </font>
      </dxf>
    </rfmt>
    <rfmt sheetId="1" sqref="AL280" start="0" length="0">
      <dxf>
        <font>
          <sz val="12"/>
          <color theme="1"/>
          <name val="Calibri"/>
          <family val="2"/>
          <charset val="238"/>
          <scheme val="minor"/>
        </font>
      </dxf>
    </rfmt>
    <rfmt sheetId="1" sqref="AL281" start="0" length="0">
      <dxf>
        <font>
          <sz val="12"/>
          <color theme="1"/>
          <name val="Calibri"/>
          <family val="2"/>
          <charset val="238"/>
          <scheme val="minor"/>
        </font>
      </dxf>
    </rfmt>
    <rfmt sheetId="1" sqref="AL282" start="0" length="0">
      <dxf>
        <font>
          <sz val="12"/>
          <color theme="1"/>
          <name val="Calibri"/>
          <family val="2"/>
          <charset val="238"/>
          <scheme val="minor"/>
        </font>
      </dxf>
    </rfmt>
    <rfmt sheetId="1" sqref="AL283" start="0" length="0">
      <dxf>
        <font>
          <sz val="12"/>
          <color theme="1"/>
          <name val="Calibri"/>
          <family val="2"/>
          <charset val="238"/>
          <scheme val="minor"/>
        </font>
      </dxf>
    </rfmt>
    <rfmt sheetId="1" sqref="AL284" start="0" length="0">
      <dxf>
        <font>
          <sz val="12"/>
          <color theme="1"/>
          <name val="Calibri"/>
          <family val="2"/>
          <charset val="238"/>
          <scheme val="minor"/>
        </font>
      </dxf>
    </rfmt>
    <rfmt sheetId="1" sqref="AL285" start="0" length="0">
      <dxf>
        <font>
          <sz val="12"/>
          <color theme="1"/>
          <name val="Calibri"/>
          <family val="2"/>
          <charset val="238"/>
          <scheme val="minor"/>
        </font>
      </dxf>
    </rfmt>
    <rfmt sheetId="1" sqref="AL286" start="0" length="0">
      <dxf>
        <font>
          <sz val="12"/>
          <color theme="1"/>
          <name val="Calibri"/>
          <family val="2"/>
          <charset val="238"/>
          <scheme val="minor"/>
        </font>
      </dxf>
    </rfmt>
    <rfmt sheetId="1" sqref="AL287" start="0" length="0">
      <dxf>
        <font>
          <sz val="12"/>
          <color theme="1"/>
          <name val="Calibri"/>
          <family val="2"/>
          <charset val="238"/>
          <scheme val="minor"/>
        </font>
      </dxf>
    </rfmt>
    <rfmt sheetId="1" sqref="AL288" start="0" length="0">
      <dxf>
        <font>
          <sz val="12"/>
          <color theme="1"/>
          <name val="Calibri"/>
          <family val="2"/>
          <charset val="238"/>
          <scheme val="minor"/>
        </font>
      </dxf>
    </rfmt>
    <rfmt sheetId="1" sqref="AL289" start="0" length="0">
      <dxf>
        <font>
          <sz val="12"/>
          <color theme="1"/>
          <name val="Calibri"/>
          <family val="2"/>
          <charset val="238"/>
          <scheme val="minor"/>
        </font>
      </dxf>
    </rfmt>
    <rfmt sheetId="1" sqref="AL290" start="0" length="0">
      <dxf>
        <font>
          <sz val="12"/>
          <color theme="1"/>
          <name val="Calibri"/>
          <family val="2"/>
          <charset val="238"/>
          <scheme val="minor"/>
        </font>
      </dxf>
    </rfmt>
    <rfmt sheetId="1" sqref="AL291" start="0" length="0">
      <dxf>
        <font>
          <sz val="12"/>
          <color theme="1"/>
          <name val="Calibri"/>
          <family val="2"/>
          <charset val="238"/>
          <scheme val="minor"/>
        </font>
      </dxf>
    </rfmt>
    <rfmt sheetId="1" sqref="AL292" start="0" length="0">
      <dxf>
        <font>
          <sz val="12"/>
          <color theme="1"/>
          <name val="Calibri"/>
          <family val="2"/>
          <charset val="238"/>
          <scheme val="minor"/>
        </font>
      </dxf>
    </rfmt>
    <rfmt sheetId="1" sqref="AL293" start="0" length="0">
      <dxf>
        <font>
          <sz val="12"/>
          <color theme="1"/>
          <name val="Calibri"/>
          <family val="2"/>
          <charset val="238"/>
          <scheme val="minor"/>
        </font>
      </dxf>
    </rfmt>
    <rfmt sheetId="1" sqref="AL294" start="0" length="0">
      <dxf>
        <font>
          <sz val="12"/>
          <color theme="1"/>
          <name val="Calibri"/>
          <family val="2"/>
          <charset val="238"/>
          <scheme val="minor"/>
        </font>
      </dxf>
    </rfmt>
    <rfmt sheetId="1" sqref="AL295" start="0" length="0">
      <dxf>
        <font>
          <sz val="12"/>
          <color theme="1"/>
          <name val="Calibri"/>
          <family val="2"/>
          <charset val="238"/>
          <scheme val="minor"/>
        </font>
      </dxf>
    </rfmt>
    <rfmt sheetId="1" sqref="AL296" start="0" length="0">
      <dxf>
        <font>
          <sz val="12"/>
          <color theme="1"/>
          <name val="Calibri"/>
          <family val="2"/>
          <charset val="238"/>
          <scheme val="minor"/>
        </font>
      </dxf>
    </rfmt>
    <rfmt sheetId="1" sqref="AL297" start="0" length="0">
      <dxf>
        <font>
          <sz val="12"/>
          <color theme="1"/>
          <name val="Calibri"/>
          <family val="2"/>
          <charset val="238"/>
          <scheme val="minor"/>
        </font>
      </dxf>
    </rfmt>
    <rfmt sheetId="1" sqref="AL298"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99"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0"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1"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2" start="0" length="0">
      <dxf>
        <font>
          <sz val="12"/>
          <color theme="1"/>
          <name val="Calibri"/>
          <family val="2"/>
          <charset val="238"/>
          <scheme val="minor"/>
        </font>
      </dxf>
    </rfmt>
    <rfmt sheetId="1" sqref="AL303"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304" start="0" length="0">
      <dxf>
        <font>
          <sz val="12"/>
          <color theme="1"/>
          <name val="Calibri"/>
          <family val="2"/>
          <charset val="238"/>
          <scheme val="minor"/>
        </font>
      </dxf>
    </rfmt>
    <rfmt sheetId="1" sqref="AL305" start="0" length="0">
      <dxf>
        <font>
          <sz val="12"/>
          <color theme="1"/>
          <name val="Calibri"/>
          <family val="2"/>
          <charset val="238"/>
          <scheme val="minor"/>
        </font>
      </dxf>
    </rfmt>
    <rfmt sheetId="1" sqref="AL306" start="0" length="0">
      <dxf>
        <font>
          <sz val="12"/>
          <color theme="1"/>
          <name val="Calibri"/>
          <family val="2"/>
          <charset val="238"/>
          <scheme val="minor"/>
        </font>
      </dxf>
    </rfmt>
    <rfmt sheetId="1" sqref="AL307" start="0" length="0">
      <dxf>
        <font>
          <sz val="12"/>
          <color theme="1"/>
          <name val="Calibri"/>
          <family val="2"/>
          <charset val="238"/>
          <scheme val="minor"/>
        </font>
      </dxf>
    </rfmt>
    <rfmt sheetId="1" sqref="AL308" start="0" length="0">
      <dxf>
        <font>
          <sz val="12"/>
          <color theme="1"/>
          <name val="Calibri"/>
          <family val="2"/>
          <charset val="238"/>
          <scheme val="minor"/>
        </font>
      </dxf>
    </rfmt>
    <rfmt sheetId="1" sqref="AL309" start="0" length="0">
      <dxf>
        <font>
          <sz val="12"/>
          <color theme="1"/>
          <name val="Calibri"/>
          <family val="2"/>
          <charset val="238"/>
          <scheme val="minor"/>
        </font>
      </dxf>
    </rfmt>
    <rfmt sheetId="1" sqref="AL310" start="0" length="0">
      <dxf>
        <font>
          <sz val="12"/>
          <color theme="1"/>
          <name val="Calibri"/>
          <family val="2"/>
          <charset val="238"/>
          <scheme val="minor"/>
        </font>
      </dxf>
    </rfmt>
    <rfmt sheetId="1" sqref="AL311" start="0" length="0">
      <dxf>
        <font>
          <sz val="12"/>
          <color theme="1"/>
          <name val="Calibri"/>
          <family val="2"/>
          <charset val="238"/>
          <scheme val="minor"/>
        </font>
      </dxf>
    </rfmt>
    <rfmt sheetId="1" sqref="AL312" start="0" length="0">
      <dxf>
        <font>
          <sz val="12"/>
          <color theme="1"/>
          <name val="Calibri"/>
          <family val="2"/>
          <charset val="238"/>
          <scheme val="minor"/>
        </font>
      </dxf>
    </rfmt>
    <rfmt sheetId="1" sqref="AL313" start="0" length="0">
      <dxf>
        <font>
          <sz val="12"/>
          <color theme="1"/>
          <name val="Calibri"/>
          <family val="2"/>
          <charset val="238"/>
          <scheme val="minor"/>
        </font>
      </dxf>
    </rfmt>
    <rfmt sheetId="1" sqref="AL314" start="0" length="0">
      <dxf>
        <font>
          <sz val="12"/>
          <color theme="1"/>
          <name val="Calibri"/>
          <family val="2"/>
          <charset val="238"/>
          <scheme val="minor"/>
        </font>
      </dxf>
    </rfmt>
    <rfmt sheetId="1" sqref="AL316" start="0" length="0">
      <dxf>
        <font>
          <sz val="12"/>
          <color theme="1"/>
          <name val="Calibri"/>
          <family val="2"/>
          <charset val="238"/>
          <scheme val="minor"/>
        </font>
      </dxf>
    </rfmt>
    <rfmt sheetId="1" sqref="AL317" start="0" length="0">
      <dxf>
        <font>
          <sz val="12"/>
          <color theme="1"/>
          <name val="Calibri"/>
          <family val="2"/>
          <charset val="238"/>
          <scheme val="minor"/>
        </font>
      </dxf>
    </rfmt>
    <rfmt sheetId="1" sqref="AL318" start="0" length="0">
      <dxf>
        <font>
          <sz val="12"/>
          <color theme="1"/>
          <name val="Calibri"/>
          <family val="2"/>
          <charset val="238"/>
          <scheme val="minor"/>
        </font>
      </dxf>
    </rfmt>
    <rfmt sheetId="1" sqref="AL319" start="0" length="0">
      <dxf>
        <font>
          <sz val="12"/>
          <color theme="1"/>
          <name val="Calibri"/>
          <family val="2"/>
          <charset val="238"/>
          <scheme val="minor"/>
        </font>
      </dxf>
    </rfmt>
    <rfmt sheetId="1" sqref="AL320" start="0" length="0">
      <dxf>
        <font>
          <sz val="12"/>
          <color theme="1"/>
          <name val="Calibri"/>
          <family val="2"/>
          <charset val="238"/>
          <scheme val="minor"/>
        </font>
      </dxf>
    </rfmt>
    <rfmt sheetId="1" sqref="AL321" start="0" length="0">
      <dxf>
        <font>
          <sz val="12"/>
          <color theme="1"/>
          <name val="Calibri"/>
          <family val="2"/>
          <charset val="238"/>
          <scheme val="minor"/>
        </font>
      </dxf>
    </rfmt>
    <rfmt sheetId="1" sqref="AL322" start="0" length="0">
      <dxf>
        <font>
          <sz val="12"/>
          <color theme="1"/>
          <name val="Calibri"/>
          <family val="2"/>
          <charset val="238"/>
          <scheme val="minor"/>
        </font>
      </dxf>
    </rfmt>
    <rfmt sheetId="1" sqref="AL323" start="0" length="0">
      <dxf>
        <font>
          <sz val="12"/>
          <color theme="1"/>
          <name val="Calibri"/>
          <family val="2"/>
          <charset val="238"/>
          <scheme val="minor"/>
        </font>
      </dxf>
    </rfmt>
    <rfmt sheetId="1" sqref="AL324" start="0" length="0">
      <dxf>
        <font>
          <sz val="12"/>
          <color theme="1"/>
          <name val="Calibri"/>
          <family val="2"/>
          <charset val="238"/>
          <scheme val="minor"/>
        </font>
      </dxf>
    </rfmt>
    <rfmt sheetId="1" sqref="AL325" start="0" length="0">
      <dxf>
        <font>
          <sz val="12"/>
          <color theme="1"/>
          <name val="Calibri"/>
          <family val="2"/>
          <charset val="238"/>
          <scheme val="minor"/>
        </font>
      </dxf>
    </rfmt>
    <rfmt sheetId="1" sqref="AL326" start="0" length="0">
      <dxf>
        <font>
          <sz val="12"/>
          <color theme="1"/>
          <name val="Calibri"/>
          <family val="2"/>
          <charset val="238"/>
          <scheme val="minor"/>
        </font>
      </dxf>
    </rfmt>
    <rfmt sheetId="1" sqref="AL327" start="0" length="0">
      <dxf>
        <font>
          <sz val="12"/>
          <color theme="1"/>
          <name val="Calibri"/>
          <family val="2"/>
          <charset val="238"/>
          <scheme val="minor"/>
        </font>
      </dxf>
    </rfmt>
    <rfmt sheetId="1" sqref="AL328" start="0" length="0">
      <dxf>
        <font>
          <sz val="12"/>
          <color theme="1"/>
          <name val="Calibri"/>
          <family val="2"/>
          <charset val="238"/>
          <scheme val="minor"/>
        </font>
      </dxf>
    </rfmt>
    <rfmt sheetId="1" sqref="AL329" start="0" length="0">
      <dxf>
        <font>
          <sz val="12"/>
          <color theme="1"/>
          <name val="Calibri"/>
          <family val="2"/>
          <charset val="238"/>
          <scheme val="minor"/>
        </font>
      </dxf>
    </rfmt>
    <rfmt sheetId="1" sqref="AL330" start="0" length="0">
      <dxf>
        <font>
          <sz val="12"/>
          <color theme="1"/>
          <name val="Calibri"/>
          <family val="2"/>
          <charset val="238"/>
          <scheme val="minor"/>
        </font>
      </dxf>
    </rfmt>
    <rfmt sheetId="1" sqref="AL331" start="0" length="0">
      <dxf>
        <font>
          <sz val="12"/>
          <color theme="1"/>
          <name val="Calibri"/>
          <family val="2"/>
          <charset val="238"/>
          <scheme val="minor"/>
        </font>
      </dxf>
    </rfmt>
    <rfmt sheetId="1" sqref="AL332" start="0" length="0">
      <dxf>
        <font>
          <sz val="12"/>
          <color theme="1"/>
          <name val="Calibri"/>
          <family val="2"/>
          <charset val="238"/>
          <scheme val="minor"/>
        </font>
      </dxf>
    </rfmt>
    <rfmt sheetId="1" sqref="AL333" start="0" length="0">
      <dxf>
        <font>
          <sz val="12"/>
          <color theme="1"/>
          <name val="Calibri"/>
          <family val="2"/>
          <charset val="238"/>
          <scheme val="minor"/>
        </font>
      </dxf>
    </rfmt>
    <rfmt sheetId="1" sqref="AL334" start="0" length="0">
      <dxf>
        <font>
          <sz val="12"/>
          <color theme="1"/>
          <name val="Calibri"/>
          <family val="2"/>
          <charset val="238"/>
          <scheme val="minor"/>
        </font>
      </dxf>
    </rfmt>
    <rfmt sheetId="1" sqref="AL335" start="0" length="0">
      <dxf>
        <font>
          <sz val="12"/>
          <color theme="1"/>
          <name val="Calibri"/>
          <family val="2"/>
          <charset val="238"/>
          <scheme val="minor"/>
        </font>
      </dxf>
    </rfmt>
    <rfmt sheetId="1" sqref="AL336" start="0" length="0">
      <dxf>
        <font>
          <sz val="12"/>
          <color theme="1"/>
          <name val="Calibri"/>
          <family val="2"/>
          <charset val="238"/>
          <scheme val="minor"/>
        </font>
      </dxf>
    </rfmt>
    <rfmt sheetId="1" sqref="AL337" start="0" length="0">
      <dxf>
        <font>
          <sz val="12"/>
          <color theme="1"/>
          <name val="Calibri"/>
          <family val="2"/>
          <charset val="238"/>
          <scheme val="minor"/>
        </font>
      </dxf>
    </rfmt>
    <rfmt sheetId="1" sqref="AL338" start="0" length="0">
      <dxf>
        <font>
          <sz val="12"/>
          <color theme="1"/>
          <name val="Calibri"/>
          <family val="2"/>
          <charset val="238"/>
          <scheme val="minor"/>
        </font>
      </dxf>
    </rfmt>
    <rfmt sheetId="1" sqref="AL339" start="0" length="0">
      <dxf>
        <font>
          <sz val="12"/>
          <color theme="1"/>
          <name val="Calibri"/>
          <family val="2"/>
          <charset val="238"/>
          <scheme val="minor"/>
        </font>
      </dxf>
    </rfmt>
    <rfmt sheetId="1" sqref="AL340" start="0" length="0">
      <dxf>
        <font>
          <sz val="12"/>
          <color theme="1"/>
          <name val="Calibri"/>
          <family val="2"/>
          <charset val="238"/>
          <scheme val="minor"/>
        </font>
      </dxf>
    </rfmt>
    <rfmt sheetId="1" sqref="AL341" start="0" length="0">
      <dxf>
        <font>
          <sz val="12"/>
          <color theme="1"/>
          <name val="Calibri"/>
          <family val="2"/>
          <charset val="238"/>
          <scheme val="minor"/>
        </font>
      </dxf>
    </rfmt>
    <rfmt sheetId="1" sqref="AL342" start="0" length="0">
      <dxf>
        <font>
          <sz val="12"/>
          <color theme="1"/>
          <name val="Calibri"/>
          <family val="2"/>
          <charset val="238"/>
          <scheme val="minor"/>
        </font>
      </dxf>
    </rfmt>
    <rfmt sheetId="1" sqref="AL343" start="0" length="0">
      <dxf>
        <font>
          <sz val="12"/>
          <color theme="1"/>
          <name val="Calibri"/>
          <family val="2"/>
          <charset val="238"/>
          <scheme val="minor"/>
        </font>
      </dxf>
    </rfmt>
    <rfmt sheetId="1" sqref="AL344" start="0" length="0">
      <dxf>
        <font>
          <sz val="12"/>
          <color theme="1"/>
          <name val="Calibri"/>
          <family val="2"/>
          <charset val="238"/>
          <scheme val="minor"/>
        </font>
      </dxf>
    </rfmt>
    <rfmt sheetId="1" sqref="AL345" start="0" length="0">
      <dxf>
        <font>
          <sz val="12"/>
          <color theme="1"/>
          <name val="Calibri"/>
          <family val="2"/>
          <charset val="238"/>
          <scheme val="minor"/>
        </font>
      </dxf>
    </rfmt>
    <rfmt sheetId="1" sqref="AL346" start="0" length="0">
      <dxf>
        <font>
          <sz val="12"/>
          <color theme="1"/>
          <name val="Calibri"/>
          <family val="2"/>
          <charset val="238"/>
          <scheme val="minor"/>
        </font>
      </dxf>
    </rfmt>
    <rfmt sheetId="1" sqref="AL347" start="0" length="0">
      <dxf>
        <font>
          <sz val="12"/>
          <color theme="1"/>
          <name val="Calibri"/>
          <family val="2"/>
          <charset val="238"/>
          <scheme val="minor"/>
        </font>
      </dxf>
    </rfmt>
    <rfmt sheetId="1" sqref="AL348" start="0" length="0">
      <dxf>
        <font>
          <sz val="12"/>
          <color theme="1"/>
          <name val="Calibri"/>
          <family val="2"/>
          <charset val="238"/>
          <scheme val="minor"/>
        </font>
      </dxf>
    </rfmt>
    <rfmt sheetId="1" sqref="AL349" start="0" length="0">
      <dxf>
        <font>
          <sz val="12"/>
          <color theme="1"/>
          <name val="Calibri"/>
          <family val="2"/>
          <charset val="238"/>
          <scheme val="minor"/>
        </font>
      </dxf>
    </rfmt>
    <rfmt sheetId="1" sqref="AL350" start="0" length="0">
      <dxf>
        <font>
          <sz val="12"/>
          <color theme="1"/>
          <name val="Calibri"/>
          <family val="2"/>
          <charset val="238"/>
          <scheme val="minor"/>
        </font>
      </dxf>
    </rfmt>
    <rfmt sheetId="1" sqref="AL351" start="0" length="0">
      <dxf>
        <font>
          <sz val="12"/>
          <color theme="1"/>
          <name val="Calibri"/>
          <family val="2"/>
          <charset val="238"/>
          <scheme val="minor"/>
        </font>
      </dxf>
    </rfmt>
    <rfmt sheetId="1" sqref="AL352" start="0" length="0">
      <dxf>
        <font>
          <sz val="12"/>
          <color theme="1"/>
          <name val="Calibri"/>
          <family val="2"/>
          <charset val="238"/>
          <scheme val="minor"/>
        </font>
      </dxf>
    </rfmt>
    <rfmt sheetId="1" sqref="AL353" start="0" length="0">
      <dxf>
        <font>
          <sz val="12"/>
          <color theme="1"/>
          <name val="Calibri"/>
          <family val="2"/>
          <charset val="238"/>
          <scheme val="minor"/>
        </font>
      </dxf>
    </rfmt>
    <rfmt sheetId="1" sqref="AL354" start="0" length="0">
      <dxf>
        <font>
          <sz val="12"/>
          <color theme="1"/>
          <name val="Calibri"/>
          <family val="2"/>
          <charset val="238"/>
          <scheme val="minor"/>
        </font>
      </dxf>
    </rfmt>
    <rfmt sheetId="1" sqref="AL355" start="0" length="0">
      <dxf>
        <font>
          <sz val="12"/>
          <color theme="1"/>
          <name val="Calibri"/>
          <family val="2"/>
          <charset val="238"/>
          <scheme val="minor"/>
        </font>
      </dxf>
    </rfmt>
    <rfmt sheetId="1" sqref="AL356" start="0" length="0">
      <dxf>
        <font>
          <b/>
          <sz val="12"/>
          <color theme="1"/>
          <name val="Calibri"/>
          <family val="2"/>
          <charset val="238"/>
          <scheme val="minor"/>
        </font>
      </dxf>
    </rfmt>
    <rfmt sheetId="1" sqref="AL357" start="0" length="0">
      <dxf>
        <font>
          <b/>
          <sz val="12"/>
          <color theme="1"/>
          <name val="Calibri"/>
          <family val="2"/>
          <charset val="238"/>
          <scheme val="minor"/>
        </font>
      </dxf>
    </rfmt>
    <rfmt sheetId="1" sqref="AL358" start="0" length="0">
      <dxf>
        <font>
          <b/>
          <sz val="12"/>
          <color theme="1"/>
          <name val="Calibri"/>
          <family val="2"/>
          <charset val="238"/>
          <scheme val="minor"/>
        </font>
      </dxf>
    </rfmt>
    <rfmt sheetId="1" sqref="AL359" start="0" length="0">
      <dxf>
        <font>
          <b/>
          <sz val="12"/>
          <color theme="1"/>
          <name val="Calibri"/>
          <family val="2"/>
          <charset val="238"/>
          <scheme val="minor"/>
        </font>
      </dxf>
    </rfmt>
    <rfmt sheetId="1" sqref="AL360" start="0" length="0">
      <dxf>
        <font>
          <b/>
          <sz val="12"/>
          <color theme="1"/>
          <name val="Calibri"/>
          <family val="2"/>
          <charset val="238"/>
          <scheme val="minor"/>
        </font>
      </dxf>
    </rfmt>
    <rfmt sheetId="1" sqref="AL361" start="0" length="0">
      <dxf>
        <font>
          <b/>
          <sz val="12"/>
          <color theme="1"/>
          <name val="Calibri"/>
          <family val="2"/>
          <charset val="238"/>
          <scheme val="minor"/>
        </font>
      </dxf>
    </rfmt>
    <rfmt sheetId="1" sqref="AL362" start="0" length="0">
      <dxf>
        <font>
          <b/>
          <sz val="12"/>
          <color theme="1"/>
          <name val="Calibri"/>
          <family val="2"/>
          <charset val="238"/>
          <scheme val="minor"/>
        </font>
      </dxf>
    </rfmt>
    <rfmt sheetId="1" sqref="AL363" start="0" length="0">
      <dxf>
        <font>
          <b/>
          <sz val="12"/>
          <color theme="1"/>
          <name val="Calibri"/>
          <family val="2"/>
          <charset val="238"/>
          <scheme val="minor"/>
        </font>
      </dxf>
    </rfmt>
    <rfmt sheetId="1" sqref="AL364" start="0" length="0">
      <dxf>
        <font>
          <b/>
          <sz val="12"/>
          <color theme="1"/>
          <name val="Calibri"/>
          <family val="2"/>
          <charset val="238"/>
          <scheme val="minor"/>
        </font>
      </dxf>
    </rfmt>
    <rfmt sheetId="1" sqref="AL365" start="0" length="0">
      <dxf>
        <font>
          <b/>
          <sz val="12"/>
          <color theme="1"/>
          <name val="Calibri"/>
          <family val="2"/>
          <charset val="238"/>
          <scheme val="minor"/>
        </font>
      </dxf>
    </rfmt>
    <rfmt sheetId="1" sqref="AL366" start="0" length="0">
      <dxf>
        <font>
          <b/>
          <sz val="12"/>
          <color theme="1"/>
          <name val="Calibri"/>
          <family val="2"/>
          <charset val="238"/>
          <scheme val="minor"/>
        </font>
      </dxf>
    </rfmt>
    <rfmt sheetId="1" sqref="AL367" start="0" length="0">
      <dxf>
        <font>
          <b/>
          <sz val="12"/>
          <color theme="1"/>
          <name val="Calibri"/>
          <family val="2"/>
          <charset val="238"/>
          <scheme val="minor"/>
        </font>
      </dxf>
    </rfmt>
    <rfmt sheetId="1" sqref="AL368" start="0" length="0">
      <dxf>
        <font>
          <b/>
          <sz val="12"/>
          <color theme="1"/>
          <name val="Calibri"/>
          <family val="2"/>
          <charset val="238"/>
          <scheme val="minor"/>
        </font>
      </dxf>
    </rfmt>
    <rfmt sheetId="1" sqref="AL369" start="0" length="0">
      <dxf>
        <font>
          <b/>
          <sz val="12"/>
          <color theme="1"/>
          <name val="Calibri"/>
          <family val="2"/>
          <charset val="238"/>
          <scheme val="minor"/>
        </font>
      </dxf>
    </rfmt>
    <rfmt sheetId="1" sqref="AL370" start="0" length="0">
      <dxf>
        <font>
          <b/>
          <sz val="12"/>
          <color theme="1"/>
          <name val="Calibri"/>
          <family val="2"/>
          <charset val="238"/>
          <scheme val="minor"/>
        </font>
      </dxf>
    </rfmt>
    <rfmt sheetId="1" sqref="AL371" start="0" length="0">
      <dxf>
        <font>
          <b/>
          <sz val="12"/>
          <color theme="1"/>
          <name val="Calibri"/>
          <family val="2"/>
          <charset val="238"/>
          <scheme val="minor"/>
        </font>
      </dxf>
    </rfmt>
    <rfmt sheetId="1" sqref="AL372" start="0" length="0">
      <dxf>
        <font>
          <b/>
          <sz val="12"/>
          <color theme="1"/>
          <name val="Calibri"/>
          <family val="2"/>
          <charset val="238"/>
          <scheme val="minor"/>
        </font>
      </dxf>
    </rfmt>
    <rfmt sheetId="1" sqref="AL373" start="0" length="0">
      <dxf>
        <font>
          <b/>
          <sz val="12"/>
          <color theme="1"/>
          <name val="Calibri"/>
          <family val="2"/>
          <charset val="238"/>
          <scheme val="minor"/>
        </font>
      </dxf>
    </rfmt>
    <rfmt sheetId="1" sqref="AL374" start="0" length="0">
      <dxf>
        <font>
          <b/>
          <sz val="12"/>
          <color theme="1"/>
          <name val="Calibri"/>
          <family val="2"/>
          <charset val="238"/>
          <scheme val="minor"/>
        </font>
      </dxf>
    </rfmt>
    <rfmt sheetId="1" sqref="AL375" start="0" length="0">
      <dxf>
        <font>
          <b/>
          <sz val="12"/>
          <color theme="1"/>
          <name val="Calibri"/>
          <family val="2"/>
          <charset val="238"/>
          <scheme val="minor"/>
        </font>
      </dxf>
    </rfmt>
    <rfmt sheetId="1" sqref="AL376" start="0" length="0">
      <dxf>
        <font>
          <b/>
          <sz val="12"/>
          <color theme="1"/>
          <name val="Calibri"/>
          <family val="2"/>
          <charset val="238"/>
          <scheme val="minor"/>
        </font>
      </dxf>
    </rfmt>
    <rfmt sheetId="1" sqref="AL377" start="0" length="0">
      <dxf>
        <font>
          <b/>
          <sz val="12"/>
          <color theme="1"/>
          <name val="Calibri"/>
          <family val="2"/>
          <charset val="238"/>
          <scheme val="minor"/>
        </font>
      </dxf>
    </rfmt>
  </rrc>
  <rrc rId="3295" sId="1" ref="AL1:AL1048576" action="deleteCol">
    <rfmt sheetId="1" xfDxf="1" sqref="AL1:AL1048576" start="0" length="0"/>
    <rfmt sheetId="1" sqref="AL36" start="0" length="0">
      <dxf>
        <font>
          <sz val="12"/>
          <color theme="1"/>
          <name val="Calibri"/>
          <family val="2"/>
          <charset val="238"/>
          <scheme val="minor"/>
        </font>
        <alignment horizontal="left" vertical="center"/>
      </dxf>
    </rfmt>
    <rfmt sheetId="1" sqref="AL95" start="0" length="0">
      <dxf>
        <font>
          <sz val="12"/>
          <color theme="1"/>
          <name val="Calibri"/>
          <family val="2"/>
          <charset val="238"/>
          <scheme val="minor"/>
        </font>
        <alignment horizontal="left" vertical="center"/>
      </dxf>
    </rfmt>
    <rfmt sheetId="1" sqref="AL100" start="0" length="0">
      <dxf>
        <font>
          <sz val="12"/>
          <color theme="1"/>
          <name val="Calibri"/>
          <family val="2"/>
          <charset val="238"/>
          <scheme val="minor"/>
        </font>
      </dxf>
    </rfmt>
    <rfmt sheetId="1" sqref="AL158" start="0" length="0">
      <dxf>
        <font>
          <sz val="12"/>
          <color theme="1"/>
          <name val="Calibri"/>
          <family val="2"/>
          <charset val="238"/>
          <scheme val="minor"/>
        </font>
        <alignment horizontal="left" vertical="center"/>
      </dxf>
    </rfmt>
    <rfmt sheetId="1" sqref="AL159" start="0" length="0">
      <dxf>
        <font>
          <sz val="12"/>
          <color auto="1"/>
          <name val="Calibri"/>
          <family val="2"/>
          <charset val="238"/>
          <scheme val="minor"/>
        </font>
        <alignment horizontal="left" vertical="center"/>
      </dxf>
    </rfmt>
    <rfmt sheetId="1" sqref="AL223" start="0" length="0">
      <dxf>
        <font>
          <sz val="11"/>
          <color theme="1"/>
          <name val="Calibri"/>
          <family val="2"/>
          <charset val="238"/>
          <scheme val="minor"/>
        </font>
      </dxf>
    </rfmt>
    <rfmt sheetId="1" sqref="AL228" start="0" length="0">
      <dxf>
        <alignment vertical="top" wrapText="1"/>
      </dxf>
    </rfmt>
    <rfmt sheetId="1" sqref="AL257" start="0" length="0">
      <dxf>
        <font>
          <sz val="11"/>
          <color theme="0"/>
          <name val="Calibri"/>
          <family val="2"/>
          <charset val="238"/>
          <scheme val="minor"/>
        </font>
      </dxf>
    </rfmt>
    <rfmt sheetId="1" sqref="AL258" start="0" length="0">
      <dxf>
        <font>
          <sz val="11"/>
          <color theme="0"/>
          <name val="Calibri"/>
          <family val="2"/>
          <charset val="238"/>
          <scheme val="minor"/>
        </font>
      </dxf>
    </rfmt>
    <rfmt sheetId="1" sqref="AL259" start="0" length="0">
      <dxf>
        <font>
          <sz val="11"/>
          <color theme="0"/>
          <name val="Calibri"/>
          <family val="2"/>
          <charset val="238"/>
          <scheme val="minor"/>
        </font>
      </dxf>
    </rfmt>
    <rfmt sheetId="1" sqref="AL260" start="0" length="0">
      <dxf>
        <font>
          <sz val="11"/>
          <color theme="0"/>
          <name val="Calibri"/>
          <family val="2"/>
          <charset val="238"/>
          <scheme val="minor"/>
        </font>
      </dxf>
    </rfmt>
    <rfmt sheetId="1" sqref="AL268" start="0" length="0">
      <dxf>
        <font>
          <sz val="11"/>
          <color theme="0"/>
          <name val="Calibri"/>
          <family val="2"/>
          <charset val="238"/>
          <scheme val="minor"/>
        </font>
      </dxf>
    </rfmt>
    <rfmt sheetId="1" sqref="AL269" start="0" length="0">
      <dxf>
        <font>
          <sz val="11"/>
          <color theme="0"/>
          <name val="Calibri"/>
          <family val="2"/>
          <charset val="238"/>
          <scheme val="minor"/>
        </font>
      </dxf>
    </rfmt>
    <rfmt sheetId="1" sqref="AL270"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356" start="0" length="0">
      <dxf>
        <font>
          <b/>
          <sz val="11"/>
          <color theme="1"/>
          <name val="Calibri"/>
          <family val="2"/>
          <charset val="238"/>
          <scheme val="minor"/>
        </font>
      </dxf>
    </rfmt>
    <rfmt sheetId="1" sqref="AL357" start="0" length="0">
      <dxf>
        <font>
          <b/>
          <sz val="12"/>
          <color theme="1"/>
          <name val="Calibri"/>
          <family val="2"/>
          <charset val="238"/>
          <scheme val="minor"/>
        </font>
      </dxf>
    </rfmt>
    <rfmt sheetId="1" sqref="AL358" start="0" length="0">
      <dxf>
        <font>
          <b/>
          <sz val="12"/>
          <color theme="1"/>
          <name val="Calibri"/>
          <family val="2"/>
          <charset val="238"/>
          <scheme val="minor"/>
        </font>
      </dxf>
    </rfmt>
    <rfmt sheetId="1" sqref="AL359" start="0" length="0">
      <dxf>
        <font>
          <b/>
          <sz val="11"/>
          <color theme="1"/>
          <name val="Calibri"/>
          <family val="2"/>
          <charset val="238"/>
          <scheme val="minor"/>
        </font>
      </dxf>
    </rfmt>
    <rfmt sheetId="1" sqref="AL360" start="0" length="0">
      <dxf>
        <font>
          <b/>
          <sz val="11"/>
          <color theme="1"/>
          <name val="Calibri"/>
          <family val="2"/>
          <charset val="238"/>
          <scheme val="minor"/>
        </font>
      </dxf>
    </rfmt>
    <rfmt sheetId="1" sqref="AL361" start="0" length="0">
      <dxf>
        <font>
          <b/>
          <sz val="11"/>
          <color theme="1"/>
          <name val="Calibri"/>
          <family val="2"/>
          <charset val="238"/>
          <scheme val="minor"/>
        </font>
      </dxf>
    </rfmt>
    <rfmt sheetId="1" sqref="AL362" start="0" length="0">
      <dxf>
        <font>
          <b/>
          <sz val="11"/>
          <color theme="1"/>
          <name val="Calibri"/>
          <family val="2"/>
          <charset val="238"/>
          <scheme val="minor"/>
        </font>
      </dxf>
    </rfmt>
    <rfmt sheetId="1" sqref="AL363" start="0" length="0">
      <dxf>
        <font>
          <b/>
          <sz val="11"/>
          <color theme="1"/>
          <name val="Calibri"/>
          <family val="2"/>
          <charset val="238"/>
          <scheme val="minor"/>
        </font>
      </dxf>
    </rfmt>
    <rfmt sheetId="1" sqref="AL364" start="0" length="0">
      <dxf>
        <font>
          <b/>
          <sz val="11"/>
          <color theme="1"/>
          <name val="Calibri"/>
          <family val="2"/>
          <charset val="238"/>
          <scheme val="minor"/>
        </font>
      </dxf>
    </rfmt>
    <rfmt sheetId="1" sqref="AL365" start="0" length="0">
      <dxf>
        <font>
          <b/>
          <sz val="11"/>
          <color theme="1"/>
          <name val="Calibri"/>
          <family val="2"/>
          <charset val="238"/>
          <scheme val="minor"/>
        </font>
      </dxf>
    </rfmt>
    <rfmt sheetId="1" sqref="AL366" start="0" length="0">
      <dxf>
        <font>
          <b/>
          <sz val="11"/>
          <color theme="1"/>
          <name val="Calibri"/>
          <family val="2"/>
          <charset val="238"/>
          <scheme val="minor"/>
        </font>
      </dxf>
    </rfmt>
    <rfmt sheetId="1" sqref="AL367" start="0" length="0">
      <dxf>
        <font>
          <b/>
          <sz val="11"/>
          <color theme="1"/>
          <name val="Calibri"/>
          <family val="2"/>
          <charset val="238"/>
          <scheme val="minor"/>
        </font>
      </dxf>
    </rfmt>
    <rfmt sheetId="1" sqref="AL368" start="0" length="0">
      <dxf>
        <font>
          <b/>
          <sz val="11"/>
          <color theme="1"/>
          <name val="Calibri"/>
          <family val="2"/>
          <charset val="238"/>
          <scheme val="minor"/>
        </font>
      </dxf>
    </rfmt>
    <rfmt sheetId="1" sqref="AL369" start="0" length="0">
      <dxf>
        <font>
          <b/>
          <sz val="11"/>
          <color theme="1"/>
          <name val="Calibri"/>
          <family val="2"/>
          <charset val="238"/>
          <scheme val="minor"/>
        </font>
      </dxf>
    </rfmt>
    <rfmt sheetId="1" sqref="AL370" start="0" length="0">
      <dxf>
        <font>
          <b/>
          <sz val="11"/>
          <color theme="1"/>
          <name val="Calibri"/>
          <family val="2"/>
          <charset val="238"/>
          <scheme val="minor"/>
        </font>
      </dxf>
    </rfmt>
    <rfmt sheetId="1" sqref="AL371" start="0" length="0">
      <dxf>
        <font>
          <b/>
          <sz val="11"/>
          <color theme="1"/>
          <name val="Calibri"/>
          <family val="2"/>
          <charset val="238"/>
          <scheme val="minor"/>
        </font>
      </dxf>
    </rfmt>
    <rfmt sheetId="1" sqref="AL372" start="0" length="0">
      <dxf>
        <font>
          <b/>
          <sz val="11"/>
          <color theme="1"/>
          <name val="Calibri"/>
          <family val="2"/>
          <charset val="238"/>
          <scheme val="minor"/>
        </font>
      </dxf>
    </rfmt>
    <rfmt sheetId="1" sqref="AL373" start="0" length="0">
      <dxf>
        <font>
          <b/>
          <sz val="11"/>
          <color theme="1"/>
          <name val="Calibri"/>
          <family val="2"/>
          <charset val="238"/>
          <scheme val="minor"/>
        </font>
      </dxf>
    </rfmt>
    <rfmt sheetId="1" sqref="AL374" start="0" length="0">
      <dxf>
        <font>
          <b/>
          <sz val="11"/>
          <color theme="1"/>
          <name val="Calibri"/>
          <family val="2"/>
          <charset val="238"/>
          <scheme val="minor"/>
        </font>
      </dxf>
    </rfmt>
    <rfmt sheetId="1" sqref="AL375" start="0" length="0">
      <dxf>
        <font>
          <b/>
          <sz val="11"/>
          <color theme="1"/>
          <name val="Calibri"/>
          <family val="2"/>
          <charset val="238"/>
          <scheme val="minor"/>
        </font>
      </dxf>
    </rfmt>
    <rfmt sheetId="1" sqref="AL376" start="0" length="0">
      <dxf>
        <font>
          <b/>
          <sz val="11"/>
          <color theme="1"/>
          <name val="Calibri"/>
          <family val="2"/>
          <charset val="238"/>
          <scheme val="minor"/>
        </font>
      </dxf>
    </rfmt>
    <rfmt sheetId="1" sqref="AL377" start="0" length="0">
      <dxf>
        <font>
          <b/>
          <sz val="11"/>
          <color theme="1"/>
          <name val="Calibri"/>
          <family val="2"/>
          <charset val="238"/>
          <scheme val="minor"/>
        </font>
      </dxf>
    </rfmt>
  </rrc>
  <rrc rId="3296" sId="1" ref="AL1:AL1048576" action="deleteCol">
    <rfmt sheetId="1" xfDxf="1" sqref="AL1:AL1048576" start="0" length="0"/>
    <rfmt sheetId="1" sqref="AL36" start="0" length="0">
      <dxf>
        <font>
          <sz val="12"/>
          <color theme="1"/>
          <name val="Calibri"/>
          <family val="2"/>
          <charset val="238"/>
          <scheme val="minor"/>
        </font>
        <alignment horizontal="left" vertical="center"/>
      </dxf>
    </rfmt>
    <rfmt sheetId="1" sqref="AL95" start="0" length="0">
      <dxf>
        <font>
          <sz val="12"/>
          <color theme="1"/>
          <name val="Calibri"/>
          <family val="2"/>
          <charset val="238"/>
          <scheme val="minor"/>
        </font>
        <alignment horizontal="left" vertical="center"/>
      </dxf>
    </rfmt>
    <rfmt sheetId="1" sqref="AL100" start="0" length="0">
      <dxf>
        <font>
          <sz val="12"/>
          <color theme="1"/>
          <name val="Calibri"/>
          <family val="2"/>
          <charset val="238"/>
          <scheme val="minor"/>
        </font>
      </dxf>
    </rfmt>
    <rfmt sheetId="1" sqref="AL158" start="0" length="0">
      <dxf>
        <font>
          <sz val="12"/>
          <color theme="1"/>
          <name val="Calibri"/>
          <family val="2"/>
          <charset val="238"/>
          <scheme val="minor"/>
        </font>
        <alignment horizontal="left" vertical="center"/>
      </dxf>
    </rfmt>
    <rfmt sheetId="1" sqref="AL159" start="0" length="0">
      <dxf>
        <font>
          <sz val="12"/>
          <color auto="1"/>
          <name val="Calibri"/>
          <family val="2"/>
          <charset val="238"/>
          <scheme val="minor"/>
        </font>
        <alignment horizontal="left" vertical="center"/>
      </dxf>
    </rfmt>
    <rfmt sheetId="1" sqref="AL223" start="0" length="0">
      <dxf>
        <font>
          <sz val="11"/>
          <color theme="1"/>
          <name val="Calibri"/>
          <family val="2"/>
          <charset val="238"/>
          <scheme val="minor"/>
        </font>
      </dxf>
    </rfmt>
    <rfmt sheetId="1" sqref="AL228" start="0" length="0">
      <dxf>
        <alignment vertical="top" wrapText="1"/>
      </dxf>
    </rfmt>
    <rfmt sheetId="1" sqref="AL257" start="0" length="0">
      <dxf>
        <font>
          <sz val="11"/>
          <color theme="0"/>
          <name val="Calibri"/>
          <family val="2"/>
          <charset val="238"/>
          <scheme val="minor"/>
        </font>
      </dxf>
    </rfmt>
    <rfmt sheetId="1" sqref="AL258" start="0" length="0">
      <dxf>
        <font>
          <sz val="11"/>
          <color theme="0"/>
          <name val="Calibri"/>
          <family val="2"/>
          <charset val="238"/>
          <scheme val="minor"/>
        </font>
      </dxf>
    </rfmt>
    <rfmt sheetId="1" sqref="AL259" start="0" length="0">
      <dxf>
        <font>
          <sz val="11"/>
          <color theme="0"/>
          <name val="Calibri"/>
          <family val="2"/>
          <charset val="238"/>
          <scheme val="minor"/>
        </font>
      </dxf>
    </rfmt>
    <rfmt sheetId="1" sqref="AL260" start="0" length="0">
      <dxf>
        <font>
          <sz val="11"/>
          <color theme="0"/>
          <name val="Calibri"/>
          <family val="2"/>
          <charset val="238"/>
          <scheme val="minor"/>
        </font>
      </dxf>
    </rfmt>
    <rfmt sheetId="1" sqref="AL268" start="0" length="0">
      <dxf>
        <font>
          <sz val="11"/>
          <color theme="0"/>
          <name val="Calibri"/>
          <family val="2"/>
          <charset val="238"/>
          <scheme val="minor"/>
        </font>
      </dxf>
    </rfmt>
    <rfmt sheetId="1" sqref="AL269" start="0" length="0">
      <dxf>
        <font>
          <sz val="11"/>
          <color theme="0"/>
          <name val="Calibri"/>
          <family val="2"/>
          <charset val="238"/>
          <scheme val="minor"/>
        </font>
      </dxf>
    </rfmt>
    <rfmt sheetId="1" sqref="AL270"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356" start="0" length="0">
      <dxf>
        <font>
          <b/>
          <sz val="11"/>
          <color theme="1"/>
          <name val="Calibri"/>
          <family val="2"/>
          <charset val="238"/>
          <scheme val="minor"/>
        </font>
      </dxf>
    </rfmt>
    <rfmt sheetId="1" sqref="AL357" start="0" length="0">
      <dxf>
        <font>
          <b/>
          <sz val="12"/>
          <color theme="1"/>
          <name val="Calibri"/>
          <family val="2"/>
          <charset val="238"/>
          <scheme val="minor"/>
        </font>
      </dxf>
    </rfmt>
    <rfmt sheetId="1" sqref="AL358" start="0" length="0">
      <dxf>
        <font>
          <b/>
          <sz val="12"/>
          <color theme="1"/>
          <name val="Calibri"/>
          <family val="2"/>
          <charset val="238"/>
          <scheme val="minor"/>
        </font>
      </dxf>
    </rfmt>
    <rfmt sheetId="1" sqref="AL359" start="0" length="0">
      <dxf>
        <font>
          <b/>
          <sz val="11"/>
          <color theme="1"/>
          <name val="Calibri"/>
          <family val="2"/>
          <charset val="238"/>
          <scheme val="minor"/>
        </font>
      </dxf>
    </rfmt>
    <rfmt sheetId="1" sqref="AL360" start="0" length="0">
      <dxf>
        <font>
          <b/>
          <sz val="11"/>
          <color theme="1"/>
          <name val="Calibri"/>
          <family val="2"/>
          <charset val="238"/>
          <scheme val="minor"/>
        </font>
      </dxf>
    </rfmt>
    <rfmt sheetId="1" sqref="AL361" start="0" length="0">
      <dxf>
        <font>
          <b/>
          <sz val="11"/>
          <color theme="1"/>
          <name val="Calibri"/>
          <family val="2"/>
          <charset val="238"/>
          <scheme val="minor"/>
        </font>
      </dxf>
    </rfmt>
    <rfmt sheetId="1" sqref="AL362" start="0" length="0">
      <dxf>
        <font>
          <b/>
          <sz val="11"/>
          <color theme="1"/>
          <name val="Calibri"/>
          <family val="2"/>
          <charset val="238"/>
          <scheme val="minor"/>
        </font>
      </dxf>
    </rfmt>
    <rfmt sheetId="1" sqref="AL363" start="0" length="0">
      <dxf>
        <font>
          <b/>
          <sz val="11"/>
          <color theme="1"/>
          <name val="Calibri"/>
          <family val="2"/>
          <charset val="238"/>
          <scheme val="minor"/>
        </font>
      </dxf>
    </rfmt>
    <rfmt sheetId="1" sqref="AL364" start="0" length="0">
      <dxf>
        <font>
          <b/>
          <sz val="11"/>
          <color theme="1"/>
          <name val="Calibri"/>
          <family val="2"/>
          <charset val="238"/>
          <scheme val="minor"/>
        </font>
      </dxf>
    </rfmt>
    <rfmt sheetId="1" sqref="AL365" start="0" length="0">
      <dxf>
        <font>
          <b/>
          <sz val="11"/>
          <color theme="1"/>
          <name val="Calibri"/>
          <family val="2"/>
          <charset val="238"/>
          <scheme val="minor"/>
        </font>
      </dxf>
    </rfmt>
    <rfmt sheetId="1" sqref="AL366" start="0" length="0">
      <dxf>
        <font>
          <b/>
          <sz val="11"/>
          <color theme="1"/>
          <name val="Calibri"/>
          <family val="2"/>
          <charset val="238"/>
          <scheme val="minor"/>
        </font>
      </dxf>
    </rfmt>
    <rfmt sheetId="1" sqref="AL367" start="0" length="0">
      <dxf>
        <font>
          <b/>
          <sz val="11"/>
          <color theme="1"/>
          <name val="Calibri"/>
          <family val="2"/>
          <charset val="238"/>
          <scheme val="minor"/>
        </font>
      </dxf>
    </rfmt>
    <rfmt sheetId="1" sqref="AL368" start="0" length="0">
      <dxf>
        <font>
          <b/>
          <sz val="11"/>
          <color theme="1"/>
          <name val="Calibri"/>
          <family val="2"/>
          <charset val="238"/>
          <scheme val="minor"/>
        </font>
      </dxf>
    </rfmt>
    <rfmt sheetId="1" sqref="AL369" start="0" length="0">
      <dxf>
        <font>
          <b/>
          <sz val="11"/>
          <color theme="1"/>
          <name val="Calibri"/>
          <family val="2"/>
          <charset val="238"/>
          <scheme val="minor"/>
        </font>
      </dxf>
    </rfmt>
    <rfmt sheetId="1" sqref="AL370" start="0" length="0">
      <dxf>
        <font>
          <b/>
          <sz val="11"/>
          <color theme="1"/>
          <name val="Calibri"/>
          <family val="2"/>
          <charset val="238"/>
          <scheme val="minor"/>
        </font>
      </dxf>
    </rfmt>
    <rfmt sheetId="1" sqref="AL371" start="0" length="0">
      <dxf>
        <font>
          <b/>
          <sz val="11"/>
          <color theme="1"/>
          <name val="Calibri"/>
          <family val="2"/>
          <charset val="238"/>
          <scheme val="minor"/>
        </font>
      </dxf>
    </rfmt>
    <rfmt sheetId="1" sqref="AL372" start="0" length="0">
      <dxf>
        <font>
          <b/>
          <sz val="11"/>
          <color theme="1"/>
          <name val="Calibri"/>
          <family val="2"/>
          <charset val="238"/>
          <scheme val="minor"/>
        </font>
      </dxf>
    </rfmt>
    <rfmt sheetId="1" sqref="AL373" start="0" length="0">
      <dxf>
        <font>
          <b/>
          <sz val="11"/>
          <color theme="1"/>
          <name val="Calibri"/>
          <family val="2"/>
          <charset val="238"/>
          <scheme val="minor"/>
        </font>
      </dxf>
    </rfmt>
    <rfmt sheetId="1" sqref="AL374" start="0" length="0">
      <dxf>
        <font>
          <b/>
          <sz val="11"/>
          <color theme="1"/>
          <name val="Calibri"/>
          <family val="2"/>
          <charset val="238"/>
          <scheme val="minor"/>
        </font>
      </dxf>
    </rfmt>
    <rfmt sheetId="1" sqref="AL375" start="0" length="0">
      <dxf>
        <font>
          <b/>
          <sz val="11"/>
          <color theme="1"/>
          <name val="Calibri"/>
          <family val="2"/>
          <charset val="238"/>
          <scheme val="minor"/>
        </font>
      </dxf>
    </rfmt>
    <rfmt sheetId="1" sqref="AL376" start="0" length="0">
      <dxf>
        <font>
          <b/>
          <sz val="11"/>
          <color theme="1"/>
          <name val="Calibri"/>
          <family val="2"/>
          <charset val="238"/>
          <scheme val="minor"/>
        </font>
      </dxf>
    </rfmt>
    <rfmt sheetId="1" sqref="AL377" start="0" length="0">
      <dxf>
        <font>
          <b/>
          <sz val="11"/>
          <color theme="1"/>
          <name val="Calibri"/>
          <family val="2"/>
          <charset val="238"/>
          <scheme val="minor"/>
        </font>
      </dxf>
    </rfmt>
  </rrc>
  <rrc rId="3297" sId="1" ref="AL1:AL1048576" action="deleteCol">
    <rfmt sheetId="1" xfDxf="1" sqref="AL1:AL1048576" start="0" length="0"/>
    <rfmt sheetId="1" sqref="AL36" start="0" length="0">
      <dxf>
        <font>
          <sz val="12"/>
          <color theme="1"/>
          <name val="Calibri"/>
          <family val="2"/>
          <charset val="238"/>
          <scheme val="minor"/>
        </font>
        <alignment horizontal="left" vertical="center"/>
      </dxf>
    </rfmt>
    <rfmt sheetId="1" sqref="AL95" start="0" length="0">
      <dxf>
        <font>
          <sz val="12"/>
          <color theme="1"/>
          <name val="Calibri"/>
          <family val="2"/>
          <charset val="238"/>
          <scheme val="minor"/>
        </font>
        <alignment horizontal="left" vertical="center"/>
      </dxf>
    </rfmt>
    <rfmt sheetId="1" sqref="AL100" start="0" length="0">
      <dxf>
        <font>
          <sz val="12"/>
          <color theme="1"/>
          <name val="Calibri"/>
          <family val="2"/>
          <charset val="238"/>
          <scheme val="minor"/>
        </font>
      </dxf>
    </rfmt>
    <rfmt sheetId="1" sqref="AL158" start="0" length="0">
      <dxf>
        <font>
          <sz val="12"/>
          <color theme="1"/>
          <name val="Calibri"/>
          <family val="2"/>
          <charset val="238"/>
          <scheme val="minor"/>
        </font>
        <alignment horizontal="left" vertical="center"/>
      </dxf>
    </rfmt>
    <rfmt sheetId="1" sqref="AL159" start="0" length="0">
      <dxf>
        <font>
          <sz val="12"/>
          <color auto="1"/>
          <name val="Calibri"/>
          <family val="2"/>
          <charset val="238"/>
          <scheme val="minor"/>
        </font>
        <alignment horizontal="left" vertical="center"/>
      </dxf>
    </rfmt>
    <rfmt sheetId="1" sqref="AL223" start="0" length="0">
      <dxf>
        <font>
          <sz val="11"/>
          <color theme="1"/>
          <name val="Calibri"/>
          <family val="2"/>
          <charset val="238"/>
          <scheme val="minor"/>
        </font>
      </dxf>
    </rfmt>
    <rfmt sheetId="1" sqref="AL228" start="0" length="0">
      <dxf>
        <alignment vertical="top" wrapText="1"/>
      </dxf>
    </rfmt>
    <rfmt sheetId="1" sqref="AL257" start="0" length="0">
      <dxf>
        <font>
          <sz val="11"/>
          <color theme="0"/>
          <name val="Calibri"/>
          <family val="2"/>
          <charset val="238"/>
          <scheme val="minor"/>
        </font>
      </dxf>
    </rfmt>
    <rfmt sheetId="1" sqref="AL258" start="0" length="0">
      <dxf>
        <font>
          <sz val="11"/>
          <color theme="0"/>
          <name val="Calibri"/>
          <family val="2"/>
          <charset val="238"/>
          <scheme val="minor"/>
        </font>
      </dxf>
    </rfmt>
    <rfmt sheetId="1" sqref="AL259" start="0" length="0">
      <dxf>
        <font>
          <sz val="11"/>
          <color theme="0"/>
          <name val="Calibri"/>
          <family val="2"/>
          <charset val="238"/>
          <scheme val="minor"/>
        </font>
      </dxf>
    </rfmt>
    <rfmt sheetId="1" sqref="AL260" start="0" length="0">
      <dxf>
        <font>
          <sz val="11"/>
          <color theme="0"/>
          <name val="Calibri"/>
          <family val="2"/>
          <charset val="238"/>
          <scheme val="minor"/>
        </font>
      </dxf>
    </rfmt>
    <rfmt sheetId="1" sqref="AL268" start="0" length="0">
      <dxf>
        <font>
          <sz val="11"/>
          <color theme="0"/>
          <name val="Calibri"/>
          <family val="2"/>
          <charset val="238"/>
          <scheme val="minor"/>
        </font>
      </dxf>
    </rfmt>
    <rfmt sheetId="1" sqref="AL269" start="0" length="0">
      <dxf>
        <font>
          <sz val="11"/>
          <color theme="0"/>
          <name val="Calibri"/>
          <family val="2"/>
          <charset val="238"/>
          <scheme val="minor"/>
        </font>
      </dxf>
    </rfmt>
    <rfmt sheetId="1" sqref="AL270" start="0" length="0">
      <dxf>
        <font>
          <sz val="11"/>
          <color theme="0"/>
          <name val="Calibri"/>
          <family val="2"/>
          <charset val="238"/>
          <scheme val="minor"/>
        </font>
      </dxf>
    </rfmt>
    <rfmt sheetId="1" sqref="AL271" start="0" length="0">
      <dxf>
        <font>
          <sz val="11"/>
          <color theme="0"/>
          <name val="Calibri"/>
          <family val="2"/>
          <charset val="238"/>
          <scheme val="minor"/>
        </font>
      </dxf>
    </rfmt>
    <rfmt sheetId="1" sqref="AL356" start="0" length="0">
      <dxf>
        <font>
          <b/>
          <sz val="11"/>
          <color theme="1"/>
          <name val="Calibri"/>
          <family val="2"/>
          <charset val="238"/>
          <scheme val="minor"/>
        </font>
      </dxf>
    </rfmt>
    <rfmt sheetId="1" sqref="AL357" start="0" length="0">
      <dxf>
        <font>
          <b/>
          <sz val="12"/>
          <color theme="1"/>
          <name val="Calibri"/>
          <family val="2"/>
          <charset val="238"/>
          <scheme val="minor"/>
        </font>
      </dxf>
    </rfmt>
    <rfmt sheetId="1" sqref="AL358" start="0" length="0">
      <dxf>
        <font>
          <b/>
          <sz val="12"/>
          <color theme="1"/>
          <name val="Calibri"/>
          <family val="2"/>
          <charset val="238"/>
          <scheme val="minor"/>
        </font>
      </dxf>
    </rfmt>
    <rfmt sheetId="1" sqref="AL359" start="0" length="0">
      <dxf>
        <font>
          <b/>
          <sz val="11"/>
          <color theme="1"/>
          <name val="Calibri"/>
          <family val="2"/>
          <charset val="238"/>
          <scheme val="minor"/>
        </font>
      </dxf>
    </rfmt>
    <rfmt sheetId="1" sqref="AL360" start="0" length="0">
      <dxf>
        <font>
          <b/>
          <sz val="11"/>
          <color theme="1"/>
          <name val="Calibri"/>
          <family val="2"/>
          <charset val="238"/>
          <scheme val="minor"/>
        </font>
      </dxf>
    </rfmt>
    <rfmt sheetId="1" sqref="AL361" start="0" length="0">
      <dxf>
        <font>
          <b/>
          <sz val="11"/>
          <color theme="1"/>
          <name val="Calibri"/>
          <family val="2"/>
          <charset val="238"/>
          <scheme val="minor"/>
        </font>
      </dxf>
    </rfmt>
    <rfmt sheetId="1" sqref="AL362" start="0" length="0">
      <dxf>
        <font>
          <b/>
          <sz val="11"/>
          <color theme="1"/>
          <name val="Calibri"/>
          <family val="2"/>
          <charset val="238"/>
          <scheme val="minor"/>
        </font>
      </dxf>
    </rfmt>
    <rfmt sheetId="1" sqref="AL363" start="0" length="0">
      <dxf>
        <font>
          <b/>
          <sz val="11"/>
          <color theme="1"/>
          <name val="Calibri"/>
          <family val="2"/>
          <charset val="238"/>
          <scheme val="minor"/>
        </font>
      </dxf>
    </rfmt>
    <rfmt sheetId="1" sqref="AL364" start="0" length="0">
      <dxf>
        <font>
          <b/>
          <sz val="11"/>
          <color theme="1"/>
          <name val="Calibri"/>
          <family val="2"/>
          <charset val="238"/>
          <scheme val="minor"/>
        </font>
      </dxf>
    </rfmt>
    <rfmt sheetId="1" sqref="AL365" start="0" length="0">
      <dxf>
        <font>
          <b/>
          <sz val="11"/>
          <color theme="1"/>
          <name val="Calibri"/>
          <family val="2"/>
          <charset val="238"/>
          <scheme val="minor"/>
        </font>
      </dxf>
    </rfmt>
    <rfmt sheetId="1" sqref="AL366" start="0" length="0">
      <dxf>
        <font>
          <b/>
          <sz val="11"/>
          <color theme="1"/>
          <name val="Calibri"/>
          <family val="2"/>
          <charset val="238"/>
          <scheme val="minor"/>
        </font>
      </dxf>
    </rfmt>
    <rfmt sheetId="1" sqref="AL367" start="0" length="0">
      <dxf>
        <font>
          <b/>
          <sz val="11"/>
          <color theme="1"/>
          <name val="Calibri"/>
          <family val="2"/>
          <charset val="238"/>
          <scheme val="minor"/>
        </font>
      </dxf>
    </rfmt>
    <rfmt sheetId="1" sqref="AL368" start="0" length="0">
      <dxf>
        <font>
          <b/>
          <sz val="11"/>
          <color theme="1"/>
          <name val="Calibri"/>
          <family val="2"/>
          <charset val="238"/>
          <scheme val="minor"/>
        </font>
      </dxf>
    </rfmt>
    <rfmt sheetId="1" sqref="AL369" start="0" length="0">
      <dxf>
        <font>
          <b/>
          <sz val="11"/>
          <color theme="1"/>
          <name val="Calibri"/>
          <family val="2"/>
          <charset val="238"/>
          <scheme val="minor"/>
        </font>
      </dxf>
    </rfmt>
    <rfmt sheetId="1" sqref="AL370" start="0" length="0">
      <dxf>
        <font>
          <b/>
          <sz val="11"/>
          <color theme="1"/>
          <name val="Calibri"/>
          <family val="2"/>
          <charset val="238"/>
          <scheme val="minor"/>
        </font>
      </dxf>
    </rfmt>
    <rfmt sheetId="1" sqref="AL371" start="0" length="0">
      <dxf>
        <font>
          <b/>
          <sz val="11"/>
          <color theme="1"/>
          <name val="Calibri"/>
          <family val="2"/>
          <charset val="238"/>
          <scheme val="minor"/>
        </font>
      </dxf>
    </rfmt>
    <rfmt sheetId="1" sqref="AL372" start="0" length="0">
      <dxf>
        <font>
          <b/>
          <sz val="11"/>
          <color theme="1"/>
          <name val="Calibri"/>
          <family val="2"/>
          <charset val="238"/>
          <scheme val="minor"/>
        </font>
      </dxf>
    </rfmt>
    <rfmt sheetId="1" sqref="AL373" start="0" length="0">
      <dxf>
        <font>
          <b/>
          <sz val="11"/>
          <color theme="1"/>
          <name val="Calibri"/>
          <family val="2"/>
          <charset val="238"/>
          <scheme val="minor"/>
        </font>
      </dxf>
    </rfmt>
    <rfmt sheetId="1" sqref="AL374" start="0" length="0">
      <dxf>
        <font>
          <b/>
          <sz val="11"/>
          <color theme="1"/>
          <name val="Calibri"/>
          <family val="2"/>
          <charset val="238"/>
          <scheme val="minor"/>
        </font>
      </dxf>
    </rfmt>
    <rfmt sheetId="1" sqref="AL375" start="0" length="0">
      <dxf>
        <font>
          <b/>
          <sz val="11"/>
          <color theme="1"/>
          <name val="Calibri"/>
          <family val="2"/>
          <charset val="238"/>
          <scheme val="minor"/>
        </font>
      </dxf>
    </rfmt>
    <rfmt sheetId="1" sqref="AL376" start="0" length="0">
      <dxf>
        <font>
          <b/>
          <sz val="11"/>
          <color theme="1"/>
          <name val="Calibri"/>
          <family val="2"/>
          <charset val="238"/>
          <scheme val="minor"/>
        </font>
      </dxf>
    </rfmt>
    <rfmt sheetId="1" sqref="AL377" start="0" length="0">
      <dxf>
        <font>
          <b/>
          <sz val="11"/>
          <color theme="1"/>
          <name val="Calibri"/>
          <family val="2"/>
          <charset val="238"/>
          <scheme val="minor"/>
        </font>
      </dxf>
    </rfmt>
  </rrc>
  <rrc rId="3298" sId="1" ref="A7:XFD7" action="deleteRow">
    <undo index="65535" exp="area" dr="$F$7:$F$355" r="AK376" sId="1"/>
    <undo index="0" exp="area" dr="AK$7:AK$355" r="AK376" sId="1"/>
    <undo index="65535" exp="area" dr="$F$7:$F$355" r="AJ376" sId="1"/>
    <undo index="0" exp="area" dr="AJ$7:AJ$355" r="AJ376" sId="1"/>
    <undo index="65535" exp="area" dr="$F$7:$F$355" r="AG376" sId="1"/>
    <undo index="0" exp="area" dr="AG$7:AG$355" r="AG376" sId="1"/>
    <undo index="65535" exp="area" dr="$F$7:$F$355" r="AF376" sId="1"/>
    <undo index="0" exp="area" dr="AF$7:AF$355" r="AF376" sId="1"/>
    <undo index="65535" exp="area" dr="$F$7:$F$355" r="AE376" sId="1"/>
    <undo index="0" exp="area" dr="AE$7:AE$355" r="AE376" sId="1"/>
    <undo index="65535" exp="area" dr="$F$7:$F$355" r="AD376" sId="1"/>
    <undo index="0" exp="area" dr="AD$7:AD$355" r="AD376" sId="1"/>
    <undo index="65535" exp="area" dr="$F$7:$F$355" r="AC376" sId="1"/>
    <undo index="0" exp="area" dr="AC$7:AC$355" r="AC376" sId="1"/>
    <undo index="65535" exp="area" dr="$F$7:$F$355" r="AB376" sId="1"/>
    <undo index="0" exp="area" dr="AB$7:AB$355" r="AB376" sId="1"/>
    <undo index="65535" exp="area" dr="$F$7:$F$355" r="X376" sId="1"/>
    <undo index="0" exp="area" dr="X$7:X$355" r="X376" sId="1"/>
    <undo index="65535" exp="area" dr="$F$7:$F$355" r="W376" sId="1"/>
    <undo index="0" exp="area" dr="W$7:W$355" r="W376" sId="1"/>
    <undo index="65535" exp="area" dr="$F$7:$F$355" r="V376" sId="1"/>
    <undo index="0" exp="area" dr="V$7:V$355" r="V376" sId="1"/>
    <undo index="65535" exp="area" dr="$F$7:$F$355" r="U376" sId="1"/>
    <undo index="0" exp="area" dr="U$7:U$355" r="U376" sId="1"/>
    <undo index="65535" exp="area" dr="$F$7:$F$355" r="T376" sId="1"/>
    <undo index="0" exp="area" dr="T$7:T$355" r="T376" sId="1"/>
    <undo index="65535" exp="area" dr="$F$7:$F$355" r="S376" sId="1"/>
    <undo index="0" exp="area" dr="S$7:S$355" r="S376" sId="1"/>
    <undo index="65535" exp="area" dr="$F$7:$F$355" r="AK374" sId="1"/>
    <undo index="0" exp="area" dr="AK$7:AK$355" r="AK374" sId="1"/>
    <undo index="65535" exp="area" dr="$F$7:$F$355" r="AJ374" sId="1"/>
    <undo index="0" exp="area" dr="AJ$7:AJ$355" r="AJ374" sId="1"/>
    <undo index="65535" exp="area" dr="$F$7:$F$355" r="AG374" sId="1"/>
    <undo index="0" exp="area" dr="AG$7:AG$355" r="AG374" sId="1"/>
    <undo index="65535" exp="area" dr="$F$7:$F$355" r="AF374" sId="1"/>
    <undo index="0" exp="area" dr="AF$7:AF$355" r="AF374" sId="1"/>
    <undo index="65535" exp="area" dr="$F$7:$F$355" r="AE374" sId="1"/>
    <undo index="0" exp="area" dr="AE$7:AE$355" r="AE374" sId="1"/>
    <undo index="65535" exp="area" dr="$F$7:$F$355" r="AD374" sId="1"/>
    <undo index="0" exp="area" dr="AD$7:AD$355" r="AD374" sId="1"/>
    <undo index="65535" exp="area" dr="$F$7:$F$355" r="AC374" sId="1"/>
    <undo index="0" exp="area" dr="AC$7:AC$355" r="AC374" sId="1"/>
    <undo index="65535" exp="area" dr="$F$7:$F$355" r="AB374" sId="1"/>
    <undo index="0" exp="area" dr="AB$7:AB$355" r="AB374" sId="1"/>
    <undo index="65535" exp="area" dr="$F$7:$F$355" r="AA374" sId="1"/>
    <undo index="0" exp="area" dr="AA$7:AA$355" r="AA374" sId="1"/>
    <undo index="65535" exp="area" dr="$F$7:$F$355" r="Z374" sId="1"/>
    <undo index="0" exp="area" dr="Z$7:Z$355" r="Z374" sId="1"/>
    <undo index="65535" exp="area" dr="$F$7:$F$355" r="Y374" sId="1"/>
    <undo index="0" exp="area" dr="Y$7:Y$355" r="Y374" sId="1"/>
    <undo index="65535" exp="area" dr="$F$7:$F$355" r="X374" sId="1"/>
    <undo index="0" exp="area" dr="X$7:X$355" r="X374" sId="1"/>
    <undo index="65535" exp="area" dr="$F$7:$F$355" r="W374" sId="1"/>
    <undo index="0" exp="area" dr="W$7:W$355" r="W374" sId="1"/>
    <undo index="65535" exp="area" dr="$F$7:$F$355" r="V374" sId="1"/>
    <undo index="0" exp="area" dr="V$7:V$355" r="V374" sId="1"/>
    <undo index="65535" exp="area" dr="$F$7:$F$355" r="U374" sId="1"/>
    <undo index="0" exp="area" dr="U$7:U$355" r="U374" sId="1"/>
    <undo index="65535" exp="area" dr="$F$7:$F$355" r="T374" sId="1"/>
    <undo index="0" exp="area" dr="T$7:T$355" r="T374" sId="1"/>
    <undo index="65535" exp="area" dr="$F$7:$F$355" r="S374" sId="1"/>
    <undo index="0" exp="area" dr="S$7:S$355" r="S374" sId="1"/>
    <undo index="0" exp="area" dr="F$7:F$355" r="D374" sId="1"/>
    <undo index="65535" exp="area" dr="$F$7:$F$355" r="AK373" sId="1"/>
    <undo index="0" exp="area" dr="AK$7:AK$355" r="AK373" sId="1"/>
    <undo index="65535" exp="area" dr="$F$7:$F$355" r="AJ373" sId="1"/>
    <undo index="0" exp="area" dr="AJ$7:AJ$355" r="AJ373" sId="1"/>
    <undo index="65535" exp="area" dr="$F$7:$F$355" r="AG373" sId="1"/>
    <undo index="0" exp="area" dr="AG$7:AG$355" r="AG373" sId="1"/>
    <undo index="65535" exp="area" dr="$F$7:$F$355" r="AF373" sId="1"/>
    <undo index="0" exp="area" dr="AF$7:AF$355" r="AF373" sId="1"/>
    <undo index="65535" exp="area" dr="$F$7:$F$355" r="AE373" sId="1"/>
    <undo index="0" exp="area" dr="AE$7:AE$355" r="AE373" sId="1"/>
    <undo index="65535" exp="area" dr="$F$7:$F$355" r="AD373" sId="1"/>
    <undo index="0" exp="area" dr="AD$7:AD$355" r="AD373" sId="1"/>
    <undo index="65535" exp="area" dr="$F$7:$F$355" r="AC373" sId="1"/>
    <undo index="0" exp="area" dr="AC$7:AC$355" r="AC373" sId="1"/>
    <undo index="65535" exp="area" dr="$F$7:$F$355" r="AB373" sId="1"/>
    <undo index="0" exp="area" dr="AB$7:AB$355" r="AB373" sId="1"/>
    <undo index="65535" exp="area" dr="$F$7:$F$355" r="AA373" sId="1"/>
    <undo index="0" exp="area" dr="AA$7:AA$355" r="AA373" sId="1"/>
    <undo index="65535" exp="area" dr="$F$7:$F$355" r="Z373" sId="1"/>
    <undo index="0" exp="area" dr="Z$7:Z$355" r="Z373" sId="1"/>
    <undo index="65535" exp="area" dr="$F$7:$F$355" r="Y373" sId="1"/>
    <undo index="0" exp="area" dr="Y$7:Y$355" r="Y373" sId="1"/>
    <undo index="65535" exp="area" dr="$F$7:$F$355" r="X373" sId="1"/>
    <undo index="0" exp="area" dr="X$7:X$355" r="X373" sId="1"/>
    <undo index="65535" exp="area" dr="$F$7:$F$355" r="W373" sId="1"/>
    <undo index="0" exp="area" dr="W$7:W$355" r="W373" sId="1"/>
    <undo index="65535" exp="area" dr="$F$7:$F$355" r="V373" sId="1"/>
    <undo index="0" exp="area" dr="V$7:V$355" r="V373" sId="1"/>
    <undo index="65535" exp="area" dr="$F$7:$F$355" r="U373" sId="1"/>
    <undo index="0" exp="area" dr="U$7:U$355" r="U373" sId="1"/>
    <undo index="65535" exp="area" dr="$F$7:$F$355" r="T373" sId="1"/>
    <undo index="0" exp="area" dr="T$7:T$355" r="T373" sId="1"/>
    <undo index="65535" exp="area" dr="$F$7:$F$355" r="S373" sId="1"/>
    <undo index="0" exp="area" dr="S$7:S$355" r="S373" sId="1"/>
    <undo index="0" exp="area" dr="F$7:F$355" r="D373" sId="1"/>
    <undo index="65535" exp="area" dr="$F$7:$F$355" r="AK372" sId="1"/>
    <undo index="0" exp="area" dr="AK$7:AK$355" r="AK372" sId="1"/>
    <undo index="65535" exp="area" dr="$F$7:$F$355" r="AJ372" sId="1"/>
    <undo index="0" exp="area" dr="AJ$7:AJ$355" r="AJ372" sId="1"/>
    <undo index="65535" exp="area" dr="$F$7:$F$355" r="AG372" sId="1"/>
    <undo index="0" exp="area" dr="AG$7:AG$355" r="AG372" sId="1"/>
    <undo index="65535" exp="area" dr="$F$7:$F$355" r="AF372" sId="1"/>
    <undo index="0" exp="area" dr="AF$7:AF$355" r="AF372" sId="1"/>
    <undo index="65535" exp="area" dr="$F$7:$F$355" r="AE372" sId="1"/>
    <undo index="0" exp="area" dr="AE$7:AE$355" r="AE372" sId="1"/>
    <undo index="65535" exp="area" dr="$F$7:$F$355" r="AD372" sId="1"/>
    <undo index="0" exp="area" dr="AD$7:AD$355" r="AD372" sId="1"/>
    <undo index="65535" exp="area" dr="$F$7:$F$355" r="AC372" sId="1"/>
    <undo index="0" exp="area" dr="AC$7:AC$355" r="AC372" sId="1"/>
    <undo index="65535" exp="area" dr="$F$7:$F$355" r="AB372" sId="1"/>
    <undo index="0" exp="area" dr="AB$7:AB$355" r="AB372" sId="1"/>
    <undo index="65535" exp="area" dr="$F$7:$F$355" r="AA372" sId="1"/>
    <undo index="0" exp="area" dr="AA$7:AA$355" r="AA372" sId="1"/>
    <undo index="65535" exp="area" dr="$F$7:$F$355" r="Z372" sId="1"/>
    <undo index="0" exp="area" dr="Z$7:Z$355" r="Z372" sId="1"/>
    <undo index="65535" exp="area" dr="$F$7:$F$355" r="Y372" sId="1"/>
    <undo index="0" exp="area" dr="Y$7:Y$355" r="Y372" sId="1"/>
    <undo index="65535" exp="area" dr="$F$7:$F$355" r="X372" sId="1"/>
    <undo index="0" exp="area" dr="X$7:X$355" r="X372" sId="1"/>
    <undo index="65535" exp="area" dr="$F$7:$F$355" r="W372" sId="1"/>
    <undo index="0" exp="area" dr="W$7:W$355" r="W372" sId="1"/>
    <undo index="65535" exp="area" dr="$F$7:$F$355" r="V372" sId="1"/>
    <undo index="0" exp="area" dr="V$7:V$355" r="V372" sId="1"/>
    <undo index="65535" exp="area" dr="$F$7:$F$355" r="U372" sId="1"/>
    <undo index="0" exp="area" dr="U$7:U$355" r="U372" sId="1"/>
    <undo index="65535" exp="area" dr="$F$7:$F$355" r="T372" sId="1"/>
    <undo index="0" exp="area" dr="T$7:T$355" r="T372" sId="1"/>
    <undo index="65535" exp="area" dr="$F$7:$F$355" r="S372" sId="1"/>
    <undo index="0" exp="area" dr="S$7:S$355" r="S372" sId="1"/>
    <undo index="0" exp="area" dr="F$7:F$355" r="D372" sId="1"/>
    <undo index="65535" exp="area" dr="$F$7:$F$355" r="AK371" sId="1"/>
    <undo index="0" exp="area" dr="AK$7:AK$355" r="AK371" sId="1"/>
    <undo index="65535" exp="area" dr="$F$7:$F$355" r="AJ371" sId="1"/>
    <undo index="0" exp="area" dr="AJ$7:AJ$355" r="AJ371" sId="1"/>
    <undo index="65535" exp="area" dr="$F$7:$F$355" r="AG371" sId="1"/>
    <undo index="0" exp="area" dr="AG$7:AG$355" r="AG371" sId="1"/>
    <undo index="65535" exp="area" dr="$F$7:$F$355" r="AF371" sId="1"/>
    <undo index="0" exp="area" dr="AF$7:AF$355" r="AF371" sId="1"/>
    <undo index="65535" exp="area" dr="$F$7:$F$355" r="AE371" sId="1"/>
    <undo index="0" exp="area" dr="AE$7:AE$355" r="AE371" sId="1"/>
    <undo index="65535" exp="area" dr="$F$7:$F$355" r="AD371" sId="1"/>
    <undo index="0" exp="area" dr="AD$7:AD$355" r="AD371" sId="1"/>
    <undo index="65535" exp="area" dr="$F$7:$F$355" r="AC371" sId="1"/>
    <undo index="0" exp="area" dr="AC$7:AC$355" r="AC371" sId="1"/>
    <undo index="65535" exp="area" dr="$F$7:$F$355" r="AB371" sId="1"/>
    <undo index="0" exp="area" dr="AB$7:AB$355" r="AB371" sId="1"/>
    <undo index="65535" exp="area" dr="$F$7:$F$355" r="AA371" sId="1"/>
    <undo index="0" exp="area" dr="AA$7:AA$355" r="AA371" sId="1"/>
    <undo index="65535" exp="area" dr="$F$7:$F$355" r="Z371" sId="1"/>
    <undo index="0" exp="area" dr="Z$7:Z$355" r="Z371" sId="1"/>
    <undo index="65535" exp="area" dr="$F$7:$F$355" r="Y371" sId="1"/>
    <undo index="0" exp="area" dr="Y$7:Y$355" r="Y371" sId="1"/>
    <undo index="65535" exp="area" dr="$F$7:$F$355" r="X371" sId="1"/>
    <undo index="0" exp="area" dr="X$7:X$355" r="X371" sId="1"/>
    <undo index="65535" exp="area" dr="$F$7:$F$355" r="W371" sId="1"/>
    <undo index="0" exp="area" dr="W$7:W$355" r="W371" sId="1"/>
    <undo index="65535" exp="area" dr="$F$7:$F$355" r="V371" sId="1"/>
    <undo index="0" exp="area" dr="V$7:V$355" r="V371" sId="1"/>
    <undo index="65535" exp="area" dr="$F$7:$F$355" r="U371" sId="1"/>
    <undo index="0" exp="area" dr="U$7:U$355" r="U371" sId="1"/>
    <undo index="65535" exp="area" dr="$F$7:$F$355" r="T371" sId="1"/>
    <undo index="0" exp="area" dr="T$7:T$355" r="T371" sId="1"/>
    <undo index="65535" exp="area" dr="$F$7:$F$355" r="S371" sId="1"/>
    <undo index="0" exp="area" dr="S$7:S$355" r="S371" sId="1"/>
    <undo index="0" exp="area" dr="F$7:F$355" r="D371" sId="1"/>
    <undo index="65535" exp="area" dr="$F$7:$F$355" r="AK370" sId="1"/>
    <undo index="0" exp="area" dr="AK$7:AK$355" r="AK370" sId="1"/>
    <undo index="65535" exp="area" dr="$F$7:$F$355" r="AJ370" sId="1"/>
    <undo index="0" exp="area" dr="AJ$7:AJ$355" r="AJ370" sId="1"/>
    <undo index="65535" exp="area" dr="$F$7:$F$355" r="AG370" sId="1"/>
    <undo index="0" exp="area" dr="AG$7:AG$355" r="AG370" sId="1"/>
    <undo index="65535" exp="area" dr="$F$7:$F$355" r="AF370" sId="1"/>
    <undo index="0" exp="area" dr="AF$7:AF$355" r="AF370" sId="1"/>
    <undo index="65535" exp="area" dr="$F$7:$F$355" r="AE370" sId="1"/>
    <undo index="0" exp="area" dr="AE$7:AE$355" r="AE370" sId="1"/>
    <undo index="65535" exp="area" dr="$F$7:$F$355" r="AD370" sId="1"/>
    <undo index="0" exp="area" dr="AD$7:AD$355" r="AD370" sId="1"/>
    <undo index="65535" exp="area" dr="$F$7:$F$355" r="AC370" sId="1"/>
    <undo index="0" exp="area" dr="AC$7:AC$355" r="AC370" sId="1"/>
    <undo index="65535" exp="area" dr="$F$7:$F$355" r="AB370" sId="1"/>
    <undo index="0" exp="area" dr="AB$7:AB$355" r="AB370" sId="1"/>
    <undo index="65535" exp="area" dr="$F$7:$F$355" r="AA370" sId="1"/>
    <undo index="0" exp="area" dr="AA$7:AA$355" r="AA370" sId="1"/>
    <undo index="65535" exp="area" dr="$F$7:$F$355" r="Z370" sId="1"/>
    <undo index="0" exp="area" dr="Z$7:Z$355" r="Z370" sId="1"/>
    <undo index="65535" exp="area" dr="$F$7:$F$355" r="Y370" sId="1"/>
    <undo index="0" exp="area" dr="Y$7:Y$355" r="Y370" sId="1"/>
    <undo index="65535" exp="area" dr="$F$7:$F$355" r="X370" sId="1"/>
    <undo index="0" exp="area" dr="X$7:X$355" r="X370" sId="1"/>
    <undo index="65535" exp="area" dr="$F$7:$F$355" r="W370" sId="1"/>
    <undo index="0" exp="area" dr="W$7:W$355" r="W370" sId="1"/>
    <undo index="65535" exp="area" dr="$F$7:$F$355" r="V370" sId="1"/>
    <undo index="0" exp="area" dr="V$7:V$355" r="V370" sId="1"/>
    <undo index="65535" exp="area" dr="$F$7:$F$355" r="U370" sId="1"/>
    <undo index="0" exp="area" dr="U$7:U$355" r="U370" sId="1"/>
    <undo index="65535" exp="area" dr="$F$7:$F$355" r="T370" sId="1"/>
    <undo index="0" exp="area" dr="T$7:T$355" r="T370" sId="1"/>
    <undo index="65535" exp="area" dr="$F$7:$F$355" r="S370" sId="1"/>
    <undo index="0" exp="area" dr="S$7:S$355" r="S370" sId="1"/>
    <undo index="0" exp="area" dr="F$7:F$355" r="D370" sId="1"/>
    <undo index="65535" exp="area" dr="$F$7:$F$355" r="AK369" sId="1"/>
    <undo index="0" exp="area" dr="AK$7:AK$355" r="AK369" sId="1"/>
    <undo index="65535" exp="area" dr="$F$7:$F$355" r="AJ369" sId="1"/>
    <undo index="0" exp="area" dr="AJ$7:AJ$355" r="AJ369" sId="1"/>
    <undo index="65535" exp="area" dr="$F$7:$F$355" r="AG369" sId="1"/>
    <undo index="0" exp="area" dr="AG$7:AG$355" r="AG369" sId="1"/>
    <undo index="65535" exp="area" dr="$F$7:$F$355" r="AF369" sId="1"/>
    <undo index="0" exp="area" dr="AF$7:AF$355" r="AF369" sId="1"/>
    <undo index="65535" exp="area" dr="$F$7:$F$355" r="AE369" sId="1"/>
    <undo index="0" exp="area" dr="AE$7:AE$355" r="AE369" sId="1"/>
    <undo index="65535" exp="area" dr="$F$7:$F$355" r="AD369" sId="1"/>
    <undo index="0" exp="area" dr="AD$7:AD$355" r="AD369" sId="1"/>
    <undo index="65535" exp="area" dr="$F$7:$F$355" r="AC369" sId="1"/>
    <undo index="0" exp="area" dr="AC$7:AC$355" r="AC369" sId="1"/>
    <undo index="65535" exp="area" dr="$F$7:$F$355" r="AB369" sId="1"/>
    <undo index="0" exp="area" dr="AB$7:AB$355" r="AB369" sId="1"/>
    <undo index="65535" exp="area" dr="$F$7:$F$355" r="AA369" sId="1"/>
    <undo index="0" exp="area" dr="AA$7:AA$355" r="AA369" sId="1"/>
    <undo index="65535" exp="area" dr="$F$7:$F$355" r="Z369" sId="1"/>
    <undo index="0" exp="area" dr="Z$7:Z$355" r="Z369" sId="1"/>
    <undo index="65535" exp="area" dr="$F$7:$F$355" r="Y369" sId="1"/>
    <undo index="0" exp="area" dr="Y$7:Y$355" r="Y369" sId="1"/>
    <undo index="65535" exp="area" dr="$F$7:$F$355" r="X369" sId="1"/>
    <undo index="0" exp="area" dr="X$7:X$355" r="X369" sId="1"/>
    <undo index="65535" exp="area" dr="$F$7:$F$355" r="W369" sId="1"/>
    <undo index="0" exp="area" dr="W$7:W$355" r="W369" sId="1"/>
    <undo index="65535" exp="area" dr="$F$7:$F$355" r="V369" sId="1"/>
    <undo index="0" exp="area" dr="V$7:V$355" r="V369" sId="1"/>
    <undo index="65535" exp="area" dr="$F$7:$F$355" r="U369" sId="1"/>
    <undo index="0" exp="area" dr="U$7:U$355" r="U369" sId="1"/>
    <undo index="65535" exp="area" dr="$F$7:$F$355" r="T369" sId="1"/>
    <undo index="0" exp="area" dr="T$7:T$355" r="T369" sId="1"/>
    <undo index="65535" exp="area" dr="$F$7:$F$355" r="S369" sId="1"/>
    <undo index="0" exp="area" dr="S$7:S$355" r="S369" sId="1"/>
    <undo index="0" exp="area" dr="F$7:F$355" r="D369" sId="1"/>
    <undo index="65535" exp="area" dr="$F$7:$F$355" r="AK368" sId="1"/>
    <undo index="0" exp="area" dr="AK$7:AK$355" r="AK368" sId="1"/>
    <undo index="65535" exp="area" dr="$F$7:$F$355" r="AJ368" sId="1"/>
    <undo index="0" exp="area" dr="AJ$7:AJ$355" r="AJ368" sId="1"/>
    <undo index="65535" exp="area" dr="$F$7:$F$355" r="AG368" sId="1"/>
    <undo index="0" exp="area" dr="AG$7:AG$355" r="AG368" sId="1"/>
    <undo index="65535" exp="area" dr="$F$7:$F$355" r="AF368" sId="1"/>
    <undo index="0" exp="area" dr="AF$7:AF$355" r="AF368" sId="1"/>
    <undo index="65535" exp="area" dr="$F$7:$F$355" r="AE368" sId="1"/>
    <undo index="0" exp="area" dr="AE$7:AE$355" r="AE368" sId="1"/>
    <undo index="65535" exp="area" dr="$F$7:$F$355" r="AD368" sId="1"/>
    <undo index="0" exp="area" dr="AD$7:AD$355" r="AD368" sId="1"/>
    <undo index="65535" exp="area" dr="$F$7:$F$355" r="AC368" sId="1"/>
    <undo index="0" exp="area" dr="AC$7:AC$355" r="AC368" sId="1"/>
    <undo index="65535" exp="area" dr="$F$7:$F$355" r="AB368" sId="1"/>
    <undo index="0" exp="area" dr="AB$7:AB$355" r="AB368" sId="1"/>
    <undo index="65535" exp="area" dr="$F$7:$F$355" r="AA368" sId="1"/>
    <undo index="0" exp="area" dr="AA$7:AA$355" r="AA368" sId="1"/>
    <undo index="65535" exp="area" dr="$F$7:$F$355" r="Z368" sId="1"/>
    <undo index="0" exp="area" dr="Z$7:Z$355" r="Z368" sId="1"/>
    <undo index="65535" exp="area" dr="$F$7:$F$355" r="Y368" sId="1"/>
    <undo index="0" exp="area" dr="Y$7:Y$355" r="Y368" sId="1"/>
    <undo index="65535" exp="area" dr="$F$7:$F$355" r="X368" sId="1"/>
    <undo index="0" exp="area" dr="X$7:X$355" r="X368" sId="1"/>
    <undo index="65535" exp="area" dr="$F$7:$F$355" r="W368" sId="1"/>
    <undo index="0" exp="area" dr="W$7:W$355" r="W368" sId="1"/>
    <undo index="65535" exp="area" dr="$F$7:$F$355" r="V368" sId="1"/>
    <undo index="0" exp="area" dr="V$7:V$355" r="V368" sId="1"/>
    <undo index="65535" exp="area" dr="$F$7:$F$355" r="U368" sId="1"/>
    <undo index="0" exp="area" dr="U$7:U$355" r="U368" sId="1"/>
    <undo index="65535" exp="area" dr="$F$7:$F$355" r="T368" sId="1"/>
    <undo index="0" exp="area" dr="T$7:T$355" r="T368" sId="1"/>
    <undo index="65535" exp="area" dr="$F$7:$F$355" r="S368" sId="1"/>
    <undo index="0" exp="area" dr="S$7:S$355" r="S368" sId="1"/>
    <undo index="0" exp="area" dr="F$7:F$355" r="D368" sId="1"/>
    <undo index="65535" exp="area" dr="$F$7:$F$355" r="AK367" sId="1"/>
    <undo index="0" exp="area" dr="AK$7:AK$355" r="AK367" sId="1"/>
    <undo index="65535" exp="area" dr="$F$7:$F$355" r="AJ367" sId="1"/>
    <undo index="0" exp="area" dr="AJ$7:AJ$355" r="AJ367" sId="1"/>
    <undo index="65535" exp="area" dr="$F$7:$F$355" r="AG367" sId="1"/>
    <undo index="0" exp="area" dr="AG$7:AG$355" r="AG367" sId="1"/>
    <undo index="65535" exp="area" dr="$F$7:$F$355" r="AF367" sId="1"/>
    <undo index="0" exp="area" dr="AF$7:AF$355" r="AF367" sId="1"/>
    <undo index="65535" exp="area" dr="$F$7:$F$355" r="AE367" sId="1"/>
    <undo index="0" exp="area" dr="AE$7:AE$355" r="AE367" sId="1"/>
    <undo index="65535" exp="area" dr="$F$7:$F$355" r="AD367" sId="1"/>
    <undo index="0" exp="area" dr="AD$7:AD$355" r="AD367" sId="1"/>
    <undo index="65535" exp="area" dr="$F$7:$F$355" r="AC367" sId="1"/>
    <undo index="0" exp="area" dr="AC$7:AC$355" r="AC367" sId="1"/>
    <undo index="65535" exp="area" dr="$F$7:$F$355" r="AB367" sId="1"/>
    <undo index="0" exp="area" dr="AB$7:AB$355" r="AB367" sId="1"/>
    <undo index="65535" exp="area" dr="$F$7:$F$355" r="AA367" sId="1"/>
    <undo index="0" exp="area" dr="AA$7:AA$355" r="AA367" sId="1"/>
    <undo index="65535" exp="area" dr="$F$7:$F$355" r="Z367" sId="1"/>
    <undo index="0" exp="area" dr="Z$7:Z$355" r="Z367" sId="1"/>
    <undo index="65535" exp="area" dr="$F$7:$F$355" r="Y367" sId="1"/>
    <undo index="0" exp="area" dr="Y$7:Y$355" r="Y367" sId="1"/>
    <undo index="65535" exp="area" dr="$F$7:$F$355" r="X367" sId="1"/>
    <undo index="0" exp="area" dr="X$7:X$355" r="X367" sId="1"/>
    <undo index="65535" exp="area" dr="$F$7:$F$355" r="W367" sId="1"/>
    <undo index="0" exp="area" dr="W$7:W$355" r="W367" sId="1"/>
    <undo index="65535" exp="area" dr="$F$7:$F$355" r="V367" sId="1"/>
    <undo index="0" exp="area" dr="V$7:V$355" r="V367" sId="1"/>
    <undo index="65535" exp="area" dr="$F$7:$F$355" r="U367" sId="1"/>
    <undo index="0" exp="area" dr="U$7:U$355" r="U367" sId="1"/>
    <undo index="65535" exp="area" dr="$F$7:$F$355" r="T367" sId="1"/>
    <undo index="0" exp="area" dr="T$7:T$355" r="T367" sId="1"/>
    <undo index="65535" exp="area" dr="$F$7:$F$355" r="S367" sId="1"/>
    <undo index="0" exp="area" dr="S$7:S$355" r="S367" sId="1"/>
    <undo index="0" exp="area" dr="F$7:F$355" r="D367" sId="1"/>
    <undo index="65535" exp="area" dr="$F$7:$F$355" r="AK366" sId="1"/>
    <undo index="0" exp="area" dr="AK$7:AK$355" r="AK366" sId="1"/>
    <undo index="65535" exp="area" dr="$F$7:$F$355" r="AJ366" sId="1"/>
    <undo index="0" exp="area" dr="AJ$7:AJ$355" r="AJ366" sId="1"/>
    <undo index="65535" exp="area" dr="$F$7:$F$355" r="AG366" sId="1"/>
    <undo index="0" exp="area" dr="AG$7:AG$355" r="AG366" sId="1"/>
    <undo index="65535" exp="area" dr="$F$7:$F$355" r="AF366" sId="1"/>
    <undo index="0" exp="area" dr="AF$7:AF$355" r="AF366" sId="1"/>
    <undo index="65535" exp="area" dr="$F$7:$F$355" r="AE366" sId="1"/>
    <undo index="0" exp="area" dr="AE$7:AE$355" r="AE366" sId="1"/>
    <undo index="65535" exp="area" dr="$F$7:$F$355" r="AD366" sId="1"/>
    <undo index="0" exp="area" dr="AD$7:AD$355" r="AD366" sId="1"/>
    <undo index="65535" exp="area" dr="$F$7:$F$355" r="AC366" sId="1"/>
    <undo index="0" exp="area" dr="AC$7:AC$355" r="AC366" sId="1"/>
    <undo index="65535" exp="area" dr="$F$7:$F$355" r="AB366" sId="1"/>
    <undo index="0" exp="area" dr="AB$7:AB$355" r="AB366" sId="1"/>
    <undo index="65535" exp="area" dr="$F$7:$F$355" r="AA366" sId="1"/>
    <undo index="0" exp="area" dr="AA$7:AA$355" r="AA366" sId="1"/>
    <undo index="65535" exp="area" dr="$F$7:$F$355" r="Z366" sId="1"/>
    <undo index="0" exp="area" dr="Z$7:Z$355" r="Z366" sId="1"/>
    <undo index="65535" exp="area" dr="$F$7:$F$355" r="Y366" sId="1"/>
    <undo index="0" exp="area" dr="Y$7:Y$355" r="Y366" sId="1"/>
    <undo index="65535" exp="area" dr="$F$7:$F$355" r="X366" sId="1"/>
    <undo index="0" exp="area" dr="X$7:X$355" r="X366" sId="1"/>
    <undo index="65535" exp="area" dr="$F$7:$F$355" r="W366" sId="1"/>
    <undo index="0" exp="area" dr="W$7:W$355" r="W366" sId="1"/>
    <undo index="65535" exp="area" dr="$F$7:$F$355" r="V366" sId="1"/>
    <undo index="0" exp="area" dr="V$7:V$355" r="V366" sId="1"/>
    <undo index="65535" exp="area" dr="$F$7:$F$355" r="U366" sId="1"/>
    <undo index="0" exp="area" dr="U$7:U$355" r="U366" sId="1"/>
    <undo index="65535" exp="area" dr="$F$7:$F$355" r="T366" sId="1"/>
    <undo index="0" exp="area" dr="T$7:T$355" r="T366" sId="1"/>
    <undo index="65535" exp="area" dr="$F$7:$F$355" r="S366" sId="1"/>
    <undo index="0" exp="area" dr="S$7:S$355" r="S366" sId="1"/>
    <undo index="0" exp="area" dr="F$7:F$355" r="D366" sId="1"/>
    <undo index="65535" exp="area" dr="$F$7:$F$355" r="AK365" sId="1"/>
    <undo index="0" exp="area" dr="AK$7:AK$355" r="AK365" sId="1"/>
    <undo index="65535" exp="area" dr="$F$7:$F$355" r="AJ365" sId="1"/>
    <undo index="0" exp="area" dr="AJ$7:AJ$355" r="AJ365" sId="1"/>
    <undo index="65535" exp="area" dr="$F$7:$F$355" r="AG365" sId="1"/>
    <undo index="0" exp="area" dr="AG$7:AG$355" r="AG365" sId="1"/>
    <undo index="65535" exp="area" dr="$F$7:$F$355" r="AF365" sId="1"/>
    <undo index="0" exp="area" dr="AF$7:AF$355" r="AF365" sId="1"/>
    <undo index="65535" exp="area" dr="$F$7:$F$355" r="AE365" sId="1"/>
    <undo index="0" exp="area" dr="AE$7:AE$355" r="AE365" sId="1"/>
    <undo index="65535" exp="area" dr="$F$7:$F$355" r="AD365" sId="1"/>
    <undo index="0" exp="area" dr="AD$7:AD$355" r="AD365" sId="1"/>
    <undo index="65535" exp="area" dr="$F$7:$F$355" r="AC365" sId="1"/>
    <undo index="0" exp="area" dr="AC$7:AC$355" r="AC365" sId="1"/>
    <undo index="65535" exp="area" dr="$F$7:$F$355" r="AB365" sId="1"/>
    <undo index="0" exp="area" dr="AB$7:AB$355" r="AB365" sId="1"/>
    <undo index="65535" exp="area" dr="$F$7:$F$355" r="AA365" sId="1"/>
    <undo index="0" exp="area" dr="AA$7:AA$355" r="AA365" sId="1"/>
    <undo index="65535" exp="area" dr="$F$7:$F$355" r="Z365" sId="1"/>
    <undo index="0" exp="area" dr="Z$7:Z$355" r="Z365" sId="1"/>
    <undo index="65535" exp="area" dr="$F$7:$F$355" r="Y365" sId="1"/>
    <undo index="0" exp="area" dr="Y$7:Y$355" r="Y365" sId="1"/>
    <undo index="65535" exp="area" dr="$F$7:$F$355" r="X365" sId="1"/>
    <undo index="0" exp="area" dr="X$7:X$355" r="X365" sId="1"/>
    <undo index="65535" exp="area" dr="$F$7:$F$355" r="W365" sId="1"/>
    <undo index="0" exp="area" dr="W$7:W$355" r="W365" sId="1"/>
    <undo index="65535" exp="area" dr="$F$7:$F$355" r="V365" sId="1"/>
    <undo index="0" exp="area" dr="V$7:V$355" r="V365" sId="1"/>
    <undo index="65535" exp="area" dr="$F$7:$F$355" r="U365" sId="1"/>
    <undo index="0" exp="area" dr="U$7:U$355" r="U365" sId="1"/>
    <undo index="65535" exp="area" dr="$F$7:$F$355" r="T365" sId="1"/>
    <undo index="0" exp="area" dr="T$7:T$355" r="T365" sId="1"/>
    <undo index="65535" exp="area" dr="$F$7:$F$355" r="S365" sId="1"/>
    <undo index="0" exp="area" dr="S$7:S$355" r="S365" sId="1"/>
    <undo index="0" exp="area" dr="F$7:F$355" r="D365" sId="1"/>
    <undo index="65535" exp="area" dr="$F$7:$F$355" r="AK364" sId="1"/>
    <undo index="0" exp="area" dr="AK$7:AK$355" r="AK364" sId="1"/>
    <undo index="65535" exp="area" dr="$F$7:$F$355" r="AJ364" sId="1"/>
    <undo index="0" exp="area" dr="AJ$7:AJ$355" r="AJ364" sId="1"/>
    <undo index="65535" exp="area" dr="$F$7:$F$355" r="AG364" sId="1"/>
    <undo index="0" exp="area" dr="AG$7:AG$355" r="AG364" sId="1"/>
    <undo index="65535" exp="area" dr="$F$7:$F$355" r="AF364" sId="1"/>
    <undo index="0" exp="area" dr="AF$7:AF$355" r="AF364" sId="1"/>
    <undo index="65535" exp="area" dr="$F$7:$F$355" r="AE364" sId="1"/>
    <undo index="0" exp="area" dr="AE$7:AE$355" r="AE364" sId="1"/>
    <undo index="65535" exp="area" dr="$F$7:$F$355" r="AD364" sId="1"/>
    <undo index="0" exp="area" dr="AD$7:AD$355" r="AD364" sId="1"/>
    <undo index="65535" exp="area" dr="$F$7:$F$355" r="AC364" sId="1"/>
    <undo index="0" exp="area" dr="AC$7:AC$355" r="AC364" sId="1"/>
    <undo index="65535" exp="area" dr="$F$7:$F$355" r="AB364" sId="1"/>
    <undo index="0" exp="area" dr="AB$7:AB$355" r="AB364" sId="1"/>
    <undo index="65535" exp="area" dr="$F$7:$F$355" r="AA364" sId="1"/>
    <undo index="0" exp="area" dr="AA$7:AA$355" r="AA364" sId="1"/>
    <undo index="65535" exp="area" dr="$F$7:$F$355" r="Z364" sId="1"/>
    <undo index="0" exp="area" dr="Z$7:Z$355" r="Z364" sId="1"/>
    <undo index="65535" exp="area" dr="$F$7:$F$355" r="Y364" sId="1"/>
    <undo index="0" exp="area" dr="Y$7:Y$355" r="Y364" sId="1"/>
    <undo index="65535" exp="area" dr="$F$7:$F$355" r="X364" sId="1"/>
    <undo index="0" exp="area" dr="X$7:X$355" r="X364" sId="1"/>
    <undo index="65535" exp="area" dr="$F$7:$F$355" r="W364" sId="1"/>
    <undo index="0" exp="area" dr="W$7:W$355" r="W364" sId="1"/>
    <undo index="65535" exp="area" dr="$F$7:$F$355" r="V364" sId="1"/>
    <undo index="0" exp="area" dr="V$7:V$355" r="V364" sId="1"/>
    <undo index="65535" exp="area" dr="$F$7:$F$355" r="U364" sId="1"/>
    <undo index="0" exp="area" dr="U$7:U$355" r="U364" sId="1"/>
    <undo index="65535" exp="area" dr="$F$7:$F$355" r="T364" sId="1"/>
    <undo index="0" exp="area" dr="T$7:T$355" r="T364" sId="1"/>
    <undo index="65535" exp="area" dr="$F$7:$F$355" r="S364" sId="1"/>
    <undo index="0" exp="area" dr="S$7:S$355" r="S364" sId="1"/>
    <undo index="0" exp="area" dr="F$7:F$355" r="D364" sId="1"/>
    <undo index="65535" exp="area" dr="$F$7:$F$355" r="AK362" sId="1"/>
    <undo index="0" exp="area" dr="AK$7:AK$355" r="AK362" sId="1"/>
    <undo index="65535" exp="area" dr="$F$7:$F$355" r="AJ362" sId="1"/>
    <undo index="0" exp="area" dr="AJ$7:AJ$355" r="AJ362" sId="1"/>
    <undo index="65535" exp="area" dr="$F$7:$F$355" r="AG362" sId="1"/>
    <undo index="0" exp="area" dr="AG$7:AG$355" r="AG362" sId="1"/>
    <undo index="65535" exp="area" dr="$F$7:$F$355" r="AF362" sId="1"/>
    <undo index="0" exp="area" dr="AF$7:AF$355" r="AF362" sId="1"/>
    <undo index="65535" exp="area" dr="$F$7:$F$355" r="AE362" sId="1"/>
    <undo index="0" exp="area" dr="AE$7:AE$355" r="AE362" sId="1"/>
    <undo index="65535" exp="area" dr="$F$7:$F$355" r="AD362" sId="1"/>
    <undo index="0" exp="area" dr="AD$7:AD$355" r="AD362" sId="1"/>
    <undo index="65535" exp="area" dr="$F$7:$F$355" r="AC362" sId="1"/>
    <undo index="0" exp="area" dr="AC$7:AC$355" r="AC362" sId="1"/>
    <undo index="65535" exp="area" dr="$F$7:$F$355" r="AB362" sId="1"/>
    <undo index="0" exp="area" dr="AB$7:AB$355" r="AB362" sId="1"/>
    <undo index="65535" exp="area" dr="$F$7:$F$355" r="AA362" sId="1"/>
    <undo index="0" exp="area" dr="AA$7:AA$355" r="AA362" sId="1"/>
    <undo index="65535" exp="area" dr="$F$7:$F$355" r="Z362" sId="1"/>
    <undo index="0" exp="area" dr="Z$7:Z$355" r="Z362" sId="1"/>
    <undo index="65535" exp="area" dr="$F$7:$F$355" r="Y362" sId="1"/>
    <undo index="0" exp="area" dr="Y$7:Y$355" r="Y362" sId="1"/>
    <undo index="65535" exp="area" dr="$F$7:$F$355" r="X362" sId="1"/>
    <undo index="0" exp="area" dr="X$7:X$355" r="X362" sId="1"/>
    <undo index="65535" exp="area" dr="$F$7:$F$355" r="W362" sId="1"/>
    <undo index="0" exp="area" dr="W$7:W$355" r="W362" sId="1"/>
    <undo index="65535" exp="area" dr="$F$7:$F$355" r="V362" sId="1"/>
    <undo index="0" exp="area" dr="V$7:V$355" r="V362" sId="1"/>
    <undo index="65535" exp="area" dr="$F$7:$F$355" r="U362" sId="1"/>
    <undo index="0" exp="area" dr="U$7:U$355" r="U362" sId="1"/>
    <undo index="65535" exp="area" dr="$F$7:$F$355" r="T362" sId="1"/>
    <undo index="0" exp="area" dr="T$7:T$355" r="T362" sId="1"/>
    <undo index="65535" exp="area" dr="$F$7:$F$355" r="S362" sId="1"/>
    <undo index="0" exp="area" dr="S$7:S$355" r="S362" sId="1"/>
    <undo index="0" exp="area" dr="F$7:F$355" r="D362" sId="1"/>
    <undo index="65535" exp="area" dr="$F$7:$F$355" r="AK361" sId="1"/>
    <undo index="0" exp="area" dr="AK$7:AK$355" r="AK361" sId="1"/>
    <undo index="65535" exp="area" dr="$F$7:$F$355" r="AJ361" sId="1"/>
    <undo index="0" exp="area" dr="AJ$7:AJ$355" r="AJ361" sId="1"/>
    <undo index="65535" exp="area" dr="$F$7:$F$355" r="AG361" sId="1"/>
    <undo index="0" exp="area" dr="AG$7:AG$355" r="AG361" sId="1"/>
    <undo index="65535" exp="area" dr="$F$7:$F$355" r="AF361" sId="1"/>
    <undo index="0" exp="area" dr="AF$7:AF$355" r="AF361" sId="1"/>
    <undo index="65535" exp="area" dr="$F$7:$F$355" r="AE361" sId="1"/>
    <undo index="0" exp="area" dr="AE$7:AE$355" r="AE361" sId="1"/>
    <undo index="65535" exp="area" dr="$F$7:$F$355" r="AD361" sId="1"/>
    <undo index="0" exp="area" dr="AD$7:AD$355" r="AD361" sId="1"/>
    <undo index="65535" exp="area" dr="$F$7:$F$355" r="AC361" sId="1"/>
    <undo index="0" exp="area" dr="AC$7:AC$355" r="AC361" sId="1"/>
    <undo index="65535" exp="area" dr="$F$7:$F$355" r="AB361" sId="1"/>
    <undo index="0" exp="area" dr="AB$7:AB$355" r="AB361" sId="1"/>
    <undo index="65535" exp="area" dr="$F$7:$F$355" r="AA361" sId="1"/>
    <undo index="0" exp="area" dr="AA$7:AA$355" r="AA361" sId="1"/>
    <undo index="65535" exp="area" dr="$F$7:$F$355" r="Z361" sId="1"/>
    <undo index="0" exp="area" dr="Z$7:Z$355" r="Z361" sId="1"/>
    <undo index="65535" exp="area" dr="$F$7:$F$355" r="Y361" sId="1"/>
    <undo index="0" exp="area" dr="Y$7:Y$355" r="Y361" sId="1"/>
    <undo index="65535" exp="area" dr="$F$7:$F$355" r="X361" sId="1"/>
    <undo index="0" exp="area" dr="X$7:X$355" r="X361" sId="1"/>
    <undo index="65535" exp="area" dr="$F$7:$F$355" r="W361" sId="1"/>
    <undo index="0" exp="area" dr="W$7:W$355" r="W361" sId="1"/>
    <undo index="65535" exp="area" dr="$F$7:$F$355" r="V361" sId="1"/>
    <undo index="0" exp="area" dr="V$7:V$355" r="V361" sId="1"/>
    <undo index="65535" exp="area" dr="$F$7:$F$355" r="U361" sId="1"/>
    <undo index="0" exp="area" dr="U$7:U$355" r="U361" sId="1"/>
    <undo index="65535" exp="area" dr="$F$7:$F$355" r="T361" sId="1"/>
    <undo index="0" exp="area" dr="T$7:T$355" r="T361" sId="1"/>
    <undo index="65535" exp="area" dr="$F$7:$F$355" r="S361" sId="1"/>
    <undo index="0" exp="area" dr="S$7:S$355" r="S361" sId="1"/>
    <undo index="0" exp="area" dr="F$7:F$355" r="D361" sId="1"/>
    <undo index="65535" exp="area" dr="$F$7:$F$355" r="AK360" sId="1"/>
    <undo index="0" exp="area" dr="AK$7:AK$355" r="AK360" sId="1"/>
    <undo index="65535" exp="area" dr="$F$7:$F$355" r="AJ360" sId="1"/>
    <undo index="0" exp="area" dr="AJ$7:AJ$355" r="AJ360" sId="1"/>
    <undo index="65535" exp="area" dr="$F$7:$F$355" r="AG360" sId="1"/>
    <undo index="0" exp="area" dr="AG$7:AG$355" r="AG360" sId="1"/>
    <undo index="65535" exp="area" dr="$F$7:$F$355" r="AF360" sId="1"/>
    <undo index="0" exp="area" dr="AF$7:AF$355" r="AF360" sId="1"/>
    <undo index="65535" exp="area" dr="$F$7:$F$355" r="AE360" sId="1"/>
    <undo index="0" exp="area" dr="AE$7:AE$355" r="AE360" sId="1"/>
    <undo index="65535" exp="area" dr="$F$7:$F$355" r="AD360" sId="1"/>
    <undo index="0" exp="area" dr="AD$7:AD$355" r="AD360" sId="1"/>
    <undo index="65535" exp="area" dr="$F$7:$F$355" r="AC360" sId="1"/>
    <undo index="0" exp="area" dr="AC$7:AC$355" r="AC360" sId="1"/>
    <undo index="65535" exp="area" dr="$F$7:$F$355" r="AB360" sId="1"/>
    <undo index="0" exp="area" dr="AB$7:AB$355" r="AB360" sId="1"/>
    <undo index="65535" exp="area" dr="$F$7:$F$355" r="AA360" sId="1"/>
    <undo index="0" exp="area" dr="AA$7:AA$355" r="AA360" sId="1"/>
    <undo index="65535" exp="area" dr="$F$7:$F$355" r="Z360" sId="1"/>
    <undo index="0" exp="area" dr="Z$7:Z$355" r="Z360" sId="1"/>
    <undo index="65535" exp="area" dr="$F$7:$F$355" r="Y360" sId="1"/>
    <undo index="0" exp="area" dr="Y$7:Y$355" r="Y360" sId="1"/>
    <undo index="65535" exp="area" dr="$F$7:$F$355" r="X360" sId="1"/>
    <undo index="0" exp="area" dr="X$7:X$355" r="X360" sId="1"/>
    <undo index="65535" exp="area" dr="$F$7:$F$355" r="W360" sId="1"/>
    <undo index="0" exp="area" dr="W$7:W$355" r="W360" sId="1"/>
    <undo index="65535" exp="area" dr="$F$7:$F$355" r="V360" sId="1"/>
    <undo index="0" exp="area" dr="V$7:V$355" r="V360" sId="1"/>
    <undo index="65535" exp="area" dr="$F$7:$F$355" r="U360" sId="1"/>
    <undo index="0" exp="area" dr="U$7:U$355" r="U360" sId="1"/>
    <undo index="65535" exp="area" dr="$F$7:$F$355" r="T360" sId="1"/>
    <undo index="0" exp="area" dr="T$7:T$355" r="T360" sId="1"/>
    <undo index="65535" exp="area" dr="$F$7:$F$355" r="S360" sId="1"/>
    <undo index="0" exp="area" dr="S$7:S$355" r="S360" sId="1"/>
    <undo index="0" exp="area" dr="F$7:F$355" r="D360" sId="1"/>
    <undo index="65535" exp="area" dr="$F$7:$F$355" r="AK359" sId="1"/>
    <undo index="0" exp="area" dr="AK$7:AK$355" r="AK359" sId="1"/>
    <undo index="65535" exp="area" dr="$F$7:$F$355" r="AJ359" sId="1"/>
    <undo index="0" exp="area" dr="AJ$7:AJ$355" r="AJ359" sId="1"/>
    <undo index="65535" exp="area" dr="$F$7:$F$355" r="AG359" sId="1"/>
    <undo index="0" exp="area" dr="AG$7:AG$355" r="AG359" sId="1"/>
    <undo index="65535" exp="area" dr="$F$7:$F$355" r="AF359" sId="1"/>
    <undo index="0" exp="area" dr="AF$7:AF$355" r="AF359" sId="1"/>
    <undo index="65535" exp="area" dr="$F$7:$F$355" r="AE359" sId="1"/>
    <undo index="0" exp="area" dr="AE$7:AE$355" r="AE359" sId="1"/>
    <undo index="65535" exp="area" dr="$F$7:$F$355" r="AD359" sId="1"/>
    <undo index="0" exp="area" dr="AD$7:AD$355" r="AD359" sId="1"/>
    <undo index="65535" exp="area" dr="$F$7:$F$355" r="AC359" sId="1"/>
    <undo index="0" exp="area" dr="AC$7:AC$355" r="AC359" sId="1"/>
    <undo index="65535" exp="area" dr="$F$7:$F$355" r="AB359" sId="1"/>
    <undo index="0" exp="area" dr="AB$7:AB$355" r="AB359" sId="1"/>
    <undo index="65535" exp="area" dr="$F$7:$F$355" r="AA359" sId="1"/>
    <undo index="0" exp="area" dr="AA$7:AA$355" r="AA359" sId="1"/>
    <undo index="65535" exp="area" dr="$F$7:$F$355" r="Z359" sId="1"/>
    <undo index="0" exp="area" dr="Z$7:Z$355" r="Z359" sId="1"/>
    <undo index="65535" exp="area" dr="$F$7:$F$355" r="Y359" sId="1"/>
    <undo index="0" exp="area" dr="Y$7:Y$355" r="Y359" sId="1"/>
    <undo index="65535" exp="area" dr="$F$7:$F$355" r="X359" sId="1"/>
    <undo index="0" exp="area" dr="X$7:X$355" r="X359" sId="1"/>
    <undo index="65535" exp="area" dr="$F$7:$F$355" r="W359" sId="1"/>
    <undo index="0" exp="area" dr="W$7:W$355" r="W359" sId="1"/>
    <undo index="65535" exp="area" dr="$F$7:$F$355" r="V359" sId="1"/>
    <undo index="0" exp="area" dr="V$7:V$355" r="V359" sId="1"/>
    <undo index="65535" exp="area" dr="$F$7:$F$355" r="U359" sId="1"/>
    <undo index="0" exp="area" dr="U$7:U$355" r="U359" sId="1"/>
    <undo index="65535" exp="area" dr="$F$7:$F$355" r="T359" sId="1"/>
    <undo index="0" exp="area" dr="T$7:T$355" r="T359" sId="1"/>
    <undo index="65535" exp="area" dr="$F$7:$F$355" r="S359" sId="1"/>
    <undo index="0" exp="area" dr="S$7:S$355" r="S359" sId="1"/>
    <undo index="65535" exp="area" dr="$F$7:$F$355" r="AK358" sId="1"/>
    <undo index="0" exp="area" dr="AK$7:AK$355" r="AK358" sId="1"/>
    <undo index="65535" exp="area" dr="$F$7:$F$355" r="AJ358" sId="1"/>
    <undo index="0" exp="area" dr="AJ$7:AJ$355" r="AJ358" sId="1"/>
    <undo index="65535" exp="area" dr="$F$7:$F$355" r="AG358" sId="1"/>
    <undo index="0" exp="area" dr="AG$7:AG$355" r="AG358" sId="1"/>
    <undo index="65535" exp="area" dr="$F$7:$F$355" r="AF358" sId="1"/>
    <undo index="0" exp="area" dr="AF$7:AF$355" r="AF358" sId="1"/>
    <undo index="65535" exp="area" dr="$F$7:$F$355" r="AE358" sId="1"/>
    <undo index="0" exp="area" dr="AE$7:AE$355" r="AE358" sId="1"/>
    <undo index="65535" exp="area" dr="$F$7:$F$355" r="AD358" sId="1"/>
    <undo index="0" exp="area" dr="AD$7:AD$355" r="AD358" sId="1"/>
    <undo index="65535" exp="area" dr="$F$7:$F$355" r="AC358" sId="1"/>
    <undo index="0" exp="area" dr="AC$7:AC$355" r="AC358" sId="1"/>
    <undo index="65535" exp="area" dr="$F$7:$F$355" r="AB358" sId="1"/>
    <undo index="0" exp="area" dr="AB$7:AB$355" r="AB358" sId="1"/>
    <undo index="65535" exp="area" dr="$F$7:$F$355" r="AA358" sId="1"/>
    <undo index="0" exp="area" dr="AA$7:AA$355" r="AA358" sId="1"/>
    <undo index="65535" exp="area" dr="$F$7:$F$355" r="Z358" sId="1"/>
    <undo index="0" exp="area" dr="Z$7:Z$355" r="Z358" sId="1"/>
    <undo index="65535" exp="area" dr="$F$7:$F$355" r="Y358" sId="1"/>
    <undo index="0" exp="area" dr="Y$7:Y$355" r="Y358" sId="1"/>
    <undo index="65535" exp="area" dr="$F$7:$F$355" r="X358" sId="1"/>
    <undo index="0" exp="area" dr="X$7:X$355" r="X358" sId="1"/>
    <undo index="65535" exp="area" dr="$F$7:$F$355" r="W358" sId="1"/>
    <undo index="0" exp="area" dr="W$7:W$355" r="W358" sId="1"/>
    <undo index="65535" exp="area" dr="$F$7:$F$355" r="V358" sId="1"/>
    <undo index="0" exp="area" dr="V$7:V$355" r="V358" sId="1"/>
    <undo index="65535" exp="area" dr="$F$7:$F$355" r="U358" sId="1"/>
    <undo index="0" exp="area" dr="U$7:U$355" r="U358" sId="1"/>
    <undo index="65535" exp="area" dr="$F$7:$F$355" r="T358" sId="1"/>
    <undo index="0" exp="area" dr="T$7:T$355" r="T358" sId="1"/>
    <undo index="65535" exp="area" dr="$F$7:$F$355" r="S358" sId="1"/>
    <undo index="0" exp="area" dr="S$7:S$355" r="S358" sId="1"/>
    <undo index="0" exp="area" dr="F$7:F$355" r="D358" sId="1"/>
    <undo index="65535" exp="area" dr="$F$7:$F$355" r="AK357" sId="1"/>
    <undo index="0" exp="area" dr="AK$7:AK$355" r="AK357" sId="1"/>
    <undo index="65535" exp="area" dr="$F$7:$F$355" r="AJ357" sId="1"/>
    <undo index="0" exp="area" dr="AJ$7:AJ$355" r="AJ357" sId="1"/>
    <undo index="65535" exp="area" dr="$F$7:$F$355" r="AG357" sId="1"/>
    <undo index="0" exp="area" dr="AG$7:AG$355" r="AG357" sId="1"/>
    <undo index="65535" exp="area" dr="$F$7:$F$355" r="AF357" sId="1"/>
    <undo index="0" exp="area" dr="AF$7:AF$355" r="AF357" sId="1"/>
    <undo index="65535" exp="area" dr="$F$7:$F$355" r="AE357" sId="1"/>
    <undo index="0" exp="area" dr="AE$7:AE$355" r="AE357" sId="1"/>
    <undo index="65535" exp="area" dr="$F$7:$F$355" r="AD357" sId="1"/>
    <undo index="0" exp="area" dr="AD$7:AD$355" r="AD357" sId="1"/>
    <undo index="65535" exp="area" dr="$F$7:$F$355" r="AC357" sId="1"/>
    <undo index="0" exp="area" dr="AC$7:AC$355" r="AC357" sId="1"/>
    <undo index="65535" exp="area" dr="$F$7:$F$355" r="AB357" sId="1"/>
    <undo index="0" exp="area" dr="AB$7:AB$355" r="AB357" sId="1"/>
    <undo index="65535" exp="area" dr="$F$7:$F$355" r="AA357" sId="1"/>
    <undo index="0" exp="area" dr="AA$7:AA$355" r="AA357" sId="1"/>
    <undo index="65535" exp="area" dr="$F$7:$F$355" r="Z357" sId="1"/>
    <undo index="0" exp="area" dr="Z$7:Z$355" r="Z357" sId="1"/>
    <undo index="65535" exp="area" dr="$F$7:$F$355" r="Y357" sId="1"/>
    <undo index="0" exp="area" dr="Y$7:Y$355" r="Y357" sId="1"/>
    <undo index="65535" exp="area" dr="$F$7:$F$355" r="X357" sId="1"/>
    <undo index="0" exp="area" dr="X$7:X$355" r="X357" sId="1"/>
    <undo index="65535" exp="area" dr="$F$7:$F$355" r="W357" sId="1"/>
    <undo index="0" exp="area" dr="W$7:W$355" r="W357" sId="1"/>
    <undo index="65535" exp="area" dr="$F$7:$F$355" r="V357" sId="1"/>
    <undo index="0" exp="area" dr="V$7:V$355" r="V357" sId="1"/>
    <undo index="65535" exp="area" dr="$F$7:$F$355" r="U357" sId="1"/>
    <undo index="0" exp="area" dr="U$7:U$355" r="U357" sId="1"/>
    <undo index="65535" exp="area" dr="$F$7:$F$355" r="T357" sId="1"/>
    <undo index="0" exp="area" dr="T$7:T$355" r="T357" sId="1"/>
    <undo index="65535" exp="area" dr="$F$7:$F$355" r="S357" sId="1"/>
    <undo index="0" exp="area" dr="S$7:S$355" r="S357" sId="1"/>
    <undo index="0" exp="area" dr="F$7:F$355" r="D357" sId="1"/>
    <undo index="65535" exp="area" dr="$F$7:$F$355" r="AK356" sId="1"/>
    <undo index="0" exp="area" dr="AK$7:AK$355" r="AK356" sId="1"/>
    <undo index="65535" exp="area" dr="$F$7:$F$355" r="AJ356" sId="1"/>
    <undo index="0" exp="area" dr="AJ$7:AJ$355" r="AJ356" sId="1"/>
    <undo index="65535" exp="area" dr="$F$7:$F$355" r="AG356" sId="1"/>
    <undo index="0" exp="area" dr="AG$7:AG$355" r="AG356" sId="1"/>
    <undo index="65535" exp="area" dr="$F$7:$F$355" r="AF356" sId="1"/>
    <undo index="0" exp="area" dr="AF$7:AF$355" r="AF356" sId="1"/>
    <undo index="65535" exp="area" dr="$F$7:$F$355" r="AE356" sId="1"/>
    <undo index="0" exp="area" dr="AE$7:AE$355" r="AE356" sId="1"/>
    <undo index="65535" exp="area" dr="$F$7:$F$355" r="AD356" sId="1"/>
    <undo index="0" exp="area" dr="AD$7:AD$355" r="AD356" sId="1"/>
    <undo index="65535" exp="area" dr="$F$7:$F$355" r="AC356" sId="1"/>
    <undo index="0" exp="area" dr="AC$7:AC$355" r="AC356" sId="1"/>
    <undo index="65535" exp="area" dr="$F$7:$F$355" r="AB356" sId="1"/>
    <undo index="0" exp="area" dr="AB$7:AB$355" r="AB356" sId="1"/>
    <undo index="65535" exp="area" dr="$F$7:$F$355" r="AA356" sId="1"/>
    <undo index="0" exp="area" dr="AA$7:AA$355" r="AA356" sId="1"/>
    <undo index="65535" exp="area" dr="$F$7:$F$355" r="Z356" sId="1"/>
    <undo index="0" exp="area" dr="Z$7:Z$355" r="Z356" sId="1"/>
    <undo index="65535" exp="area" dr="$F$7:$F$355" r="Y356" sId="1"/>
    <undo index="0" exp="area" dr="Y$7:Y$355" r="Y356" sId="1"/>
    <undo index="65535" exp="area" dr="$F$7:$F$355" r="X356" sId="1"/>
    <undo index="0" exp="area" dr="X$7:X$355" r="X356" sId="1"/>
    <undo index="65535" exp="area" dr="$F$7:$F$355" r="W356" sId="1"/>
    <undo index="0" exp="area" dr="W$7:W$355" r="W356" sId="1"/>
    <undo index="65535" exp="area" dr="$F$7:$F$355" r="V356" sId="1"/>
    <undo index="0" exp="area" dr="V$7:V$355" r="V356" sId="1"/>
    <undo index="65535" exp="area" dr="$F$7:$F$355" r="U356" sId="1"/>
    <undo index="0" exp="area" dr="U$7:U$355" r="U356" sId="1"/>
    <undo index="65535" exp="area" dr="$F$7:$F$355" r="T356" sId="1"/>
    <undo index="0" exp="area" dr="T$7:T$355" r="T356" sId="1"/>
    <undo index="65535" exp="area" dr="$F$7:$F$355" r="S356" sId="1"/>
    <undo index="0" exp="area" dr="S$7:S$355" r="S356" sId="1"/>
    <undo index="0" exp="area" dr="F$7:F$355" r="D356" sId="1"/>
    <undo index="65535" exp="area" ref3D="1" dr="$A$7:$DC$222" dn="Z_7C1B4D6D_D666_48DD_AB17_E00791B6F0B6_.wvu.FilterData" sId="1"/>
    <undo index="65535" exp="area" ref3D="1" dr="$H$1:$N$1048576" dn="Z_65B035E3_87FA_46C5_996E_864F2C8D0EBC_.wvu.Cols" sId="1"/>
    <undo index="65535" exp="area" ref3D="1" dr="$G$1:$R$1048576" dn="Z_36624B2D_80F9_4F79_AC4A_B3547C36F23F_.wvu.Cols" sId="1"/>
    <rfmt sheetId="1" xfDxf="1" sqref="A7:XFD7" start="0" length="0"/>
    <rfmt sheetId="1" sqref="A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 t="inlineStr">
        <is>
          <t>ALBA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T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U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V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W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X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Y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Z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A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B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C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7"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AF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G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H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7" start="0" length="0">
      <dxf>
        <font>
          <b/>
          <sz val="12"/>
          <color auto="1"/>
          <name val="Calibri"/>
          <family val="2"/>
          <charset val="238"/>
          <scheme val="minor"/>
        </font>
        <numFmt numFmtId="3" formatCode="#,##0"/>
        <alignment vertical="center" wrapText="1"/>
        <border outline="0">
          <left style="thin">
            <color indexed="64"/>
          </left>
          <right style="thin">
            <color indexed="64"/>
          </right>
          <bottom style="thin">
            <color indexed="64"/>
          </bottom>
        </border>
      </dxf>
    </rfmt>
    <rfmt sheetId="1" sqref="AK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rc>
  <rrc rId="3299" sId="1" ref="A11:XFD11" action="deleteRow">
    <undo index="65535" exp="area" ref3D="1" dr="$H$1:$N$1048576" dn="Z_65B035E3_87FA_46C5_996E_864F2C8D0EBC_.wvu.Cols" sId="1"/>
    <undo index="65535" exp="area" ref3D="1" dr="$G$1:$R$1048576" dn="Z_36624B2D_80F9_4F79_AC4A_B3547C36F23F_.wvu.Cols" sId="1"/>
    <rfmt sheetId="1" xfDxf="1" sqref="A11:XFD11" start="0" length="0"/>
    <rfmt sheetId="1" sqref="A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1" t="inlineStr">
        <is>
          <t>TOTAL ALBA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1">
        <f>SUM(S7:S10)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1">
        <f>SUM(T7:T10)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1">
        <f>SUM(U7:U10)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1">
        <f>SUM(V7:V10)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1">
        <f>SUM(W7:W10)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1">
        <f>SUM(X7:X10)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1">
        <f>SUM(Y7:Y10)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1">
        <f>SUM(Z7:Z10)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1">
        <f>SUM(AA7:AA10)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1">
        <f>SUM(AB7:AB10)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1">
        <f>SUM(AC7:AC10)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1">
        <f>SUM(AD7:AD10)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1">
        <f>SUM(AE7:AE10)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1">
        <f>SUM(AF7:AF10)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1">
        <f>SUM(AG7:AG10)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1">
        <f>SUM(AH7:AH10)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1">
        <f>SUM(AI7:AI10)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1">
        <f>SUM(AJ7:AJ10)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1">
        <f>SUM(AK7:AK10)</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00" sId="1" ref="A11:XFD11" action="deleteRow">
    <undo index="65535" exp="area" ref3D="1" dr="$H$1:$N$1048576" dn="Z_65B035E3_87FA_46C5_996E_864F2C8D0EBC_.wvu.Cols" sId="1"/>
    <undo index="65535" exp="area" ref3D="1" dr="$G$1:$R$1048576" dn="Z_36624B2D_80F9_4F79_AC4A_B3547C36F23F_.wvu.Cols" sId="1"/>
    <rfmt sheetId="1" xfDxf="1" sqref="A11:XFD11" start="0" length="0"/>
    <rfmt sheetId="1" sqref="A1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 t="inlineStr">
        <is>
          <t>ARAD</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1"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01" sId="1" ref="A12:XFD12" action="deleteRow">
    <undo index="65535" exp="area" ref3D="1" dr="$H$1:$N$1048576" dn="Z_65B035E3_87FA_46C5_996E_864F2C8D0EBC_.wvu.Cols" sId="1"/>
    <undo index="65535" exp="area" ref3D="1" dr="$G$1:$R$1048576" dn="Z_36624B2D_80F9_4F79_AC4A_B3547C36F23F_.wvu.Cols" sId="1"/>
    <rfmt sheetId="1" xfDxf="1" sqref="A12:XFD12" start="0" length="0"/>
    <rfmt sheetId="1" sqref="A1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F12"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1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
        <f>T12+U12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2">
        <f>W12+X12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2">
        <f>Z12+AA12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
        <f>AC12+AD12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
        <f>S12+V12+Y12+AB12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
        <f>AE12+AF12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02" sId="1" ref="A12:XFD12" action="deleteRow">
    <undo index="65535" exp="area" dr="AK11:AK12" r="AK13" sId="1"/>
    <undo index="65535" exp="area" dr="AJ11:AJ12" r="AJ13" sId="1"/>
    <undo index="65535" exp="area" dr="AI11:AI12" r="AI13" sId="1"/>
    <undo index="65535" exp="area" dr="AH11:AH12" r="AH13" sId="1"/>
    <undo index="65535" exp="area" dr="AG11:AG12" r="AG13" sId="1"/>
    <undo index="65535" exp="area" dr="AF11:AF12" r="AF13" sId="1"/>
    <undo index="65535" exp="area" dr="AE11:AE12" r="AE13" sId="1"/>
    <undo index="65535" exp="area" dr="AD11:AD12" r="AD13" sId="1"/>
    <undo index="65535" exp="area" dr="AC11:AC12" r="AC13" sId="1"/>
    <undo index="65535" exp="area" dr="AB11:AB12" r="AB13" sId="1"/>
    <undo index="65535" exp="area" dr="AA11:AA12" r="AA13" sId="1"/>
    <undo index="65535" exp="area" dr="Z11:Z12" r="Z13" sId="1"/>
    <undo index="65535" exp="area" dr="Y11:Y12" r="Y13" sId="1"/>
    <undo index="65535" exp="area" dr="X11:X12" r="X13" sId="1"/>
    <undo index="65535" exp="area" dr="W11:W12" r="W13" sId="1"/>
    <undo index="65535" exp="area" dr="V11:V12" r="V13" sId="1"/>
    <undo index="65535" exp="area" dr="U11:U12" r="U13" sId="1"/>
    <undo index="65535" exp="area" dr="T11:T12" r="T13" sId="1"/>
    <undo index="65535" exp="area" dr="S11:S12" r="S13" sId="1"/>
    <undo index="65535" exp="area" ref3D="1" dr="$H$1:$N$1048576" dn="Z_65B035E3_87FA_46C5_996E_864F2C8D0EBC_.wvu.Cols" sId="1"/>
    <undo index="65535" exp="area" ref3D="1" dr="$G$1:$R$1048576" dn="Z_36624B2D_80F9_4F79_AC4A_B3547C36F23F_.wvu.Cols" sId="1"/>
    <rfmt sheetId="1" xfDxf="1" sqref="A12:XFD12" start="0" length="0"/>
    <rfmt sheetId="1" sqref="A1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
        <f>T12+U12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2">
        <f>W12+X12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2">
        <f>Z12+AA12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
        <f>AC12+AD12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
        <f>S12+V12+Y12+AB12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
        <f>AE12+AF12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03" sId="1" ref="A12:XFD12" action="deleteRow">
    <undo index="65535" exp="area" ref3D="1" dr="$H$1:$N$1048576" dn="Z_65B035E3_87FA_46C5_996E_864F2C8D0EBC_.wvu.Cols" sId="1"/>
    <undo index="65535" exp="area" ref3D="1" dr="$G$1:$R$1048576" dn="Z_36624B2D_80F9_4F79_AC4A_B3547C36F23F_.wvu.Cols" sId="1"/>
    <rfmt sheetId="1" xfDxf="1" sqref="A12:XFD12" start="0" length="0"/>
    <rfmt sheetId="1" sqref="A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2" t="inlineStr">
        <is>
          <t>TOTAL ARAD</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2"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2">
        <f>SUM(S11:S11)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2">
        <f>SUM(T11:T11)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2">
        <f>SUM(U11:U11)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2">
        <f>SUM(V11:V11)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2">
        <f>SUM(W11:W11)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2">
        <f>SUM(X11:X11)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2">
        <f>SUM(Y11:Y11)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2">
        <f>SUM(Z11:Z11)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2">
        <f>SUM(AA11:AA11)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2">
        <f>SUM(AB11:AB11)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2">
        <f>SUM(AC11:AC11)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2">
        <f>SUM(AD11:AD11)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2">
        <f>SUM(AE11:AE11)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2">
        <f>SUM(AF11:AF11)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2">
        <f>SUM(AG11:AG11)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2">
        <f>SUM(AH11:AH11)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2">
        <f>SUM(AI11:AI11)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2">
        <f>SUM(AJ11:AJ11)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2">
        <f>SUM(AK11:AK11)</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04" sId="1" ref="A12:XFD12" action="deleteRow">
    <undo index="65535" exp="area" ref3D="1" dr="$H$1:$N$1048576" dn="Z_65B035E3_87FA_46C5_996E_864F2C8D0EBC_.wvu.Cols" sId="1"/>
    <undo index="65535" exp="area" ref3D="1" dr="$G$1:$R$1048576" dn="Z_36624B2D_80F9_4F79_AC4A_B3547C36F23F_.wvu.Cols" sId="1"/>
    <rfmt sheetId="1" xfDxf="1" sqref="A12:XFD12" start="0" length="0"/>
    <rfmt sheetId="1" sqref="A1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2" t="inlineStr">
        <is>
          <t>ARGEȘ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2"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05" sId="1" ref="A14:XFD14" action="deleteRow">
    <undo index="65535" exp="area" ref3D="1" dr="$H$1:$N$1048576" dn="Z_65B035E3_87FA_46C5_996E_864F2C8D0EBC_.wvu.Cols" sId="1"/>
    <undo index="65535" exp="area" ref3D="1" dr="$G$1:$R$1048576" dn="Z_36624B2D_80F9_4F79_AC4A_B3547C36F23F_.wvu.Cols" sId="1"/>
    <rfmt sheetId="1" xfDxf="1" sqref="A14:XFD14" start="0" length="0"/>
    <rfmt sheetId="1" sqref="A1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4"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4">
        <f>T14+U14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4">
        <f>W14+X14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4">
        <f>Z14+AA14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4">
        <f>AC14+AD14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4">
        <f>S14+X14+AA14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4">
        <f>AE14+AF14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1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306" sId="1" ref="A14:XFD14" action="deleteRow">
    <undo index="65535" exp="area" dr="AK12:AK14" r="AK15" sId="1"/>
    <undo index="65535" exp="area" dr="AJ12:AJ14" r="AJ15" sId="1"/>
    <undo index="65535" exp="area" dr="AI12:AI14" r="AI15" sId="1"/>
    <undo index="65535" exp="area" dr="AH12:AH14" r="AH15" sId="1"/>
    <undo index="65535" exp="area" dr="AG12:AG14" r="AG15" sId="1"/>
    <undo index="65535" exp="area" dr="AF12:AF14" r="AF15" sId="1"/>
    <undo index="65535" exp="area" dr="AE12:AE14" r="AE15" sId="1"/>
    <undo index="65535" exp="area" dr="AD12:AD14" r="AD15" sId="1"/>
    <undo index="65535" exp="area" dr="AC12:AC14" r="AC15" sId="1"/>
    <undo index="65535" exp="area" dr="AB12:AB14" r="AB15" sId="1"/>
    <undo index="65535" exp="area" dr="AA12:AA14" r="AA15" sId="1"/>
    <undo index="65535" exp="area" dr="Z12:Z14" r="Z15" sId="1"/>
    <undo index="65535" exp="area" dr="Y12:Y14" r="Y15" sId="1"/>
    <undo index="65535" exp="area" dr="X12:X14" r="X15" sId="1"/>
    <undo index="65535" exp="area" dr="W12:W14" r="W15" sId="1"/>
    <undo index="65535" exp="area" dr="V12:V14" r="V15" sId="1"/>
    <undo index="65535" exp="area" dr="U12:U14" r="U15" sId="1"/>
    <undo index="65535" exp="area" dr="T12:T14" r="T15" sId="1"/>
    <undo index="65535" exp="area" dr="S12:S14" r="S15" sId="1"/>
    <undo index="65535" exp="area" ref3D="1" dr="$H$1:$N$1048576" dn="Z_65B035E3_87FA_46C5_996E_864F2C8D0EBC_.wvu.Cols" sId="1"/>
    <undo index="65535" exp="area" ref3D="1" dr="$G$1:$R$1048576" dn="Z_36624B2D_80F9_4F79_AC4A_B3547C36F23F_.wvu.Cols" sId="1"/>
    <rfmt sheetId="1" xfDxf="1" sqref="A14:XFD14" start="0" length="0"/>
    <rfmt sheetId="1" sqref="A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4">
        <f>T14+U14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4">
        <f>W14+X14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4">
        <f>Z14+AA14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4">
        <f>AC14+AD14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4">
        <f>S14+X14+AA14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4">
        <f>AE14+AF14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07" sId="1" ref="A14:XFD14" action="deleteRow">
    <undo index="65535" exp="area" ref3D="1" dr="$H$1:$N$1048576" dn="Z_65B035E3_87FA_46C5_996E_864F2C8D0EBC_.wvu.Cols" sId="1"/>
    <undo index="65535" exp="area" ref3D="1" dr="$G$1:$R$1048576" dn="Z_36624B2D_80F9_4F79_AC4A_B3547C36F23F_.wvu.Cols" sId="1"/>
    <rfmt sheetId="1" xfDxf="1" sqref="A14:XFD14" start="0" length="0"/>
    <rfmt sheetId="1" sqref="A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4" t="inlineStr">
        <is>
          <t>TOTAL ARGEȘ</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4">
        <f>SUM(S12:S13)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4">
        <f>SUM(T12:T13)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4">
        <f>SUM(U12:U13)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4">
        <f>SUM(V12:V13)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4">
        <f>SUM(W12:W13)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4">
        <f>SUM(X12:X13)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4">
        <f>SUM(Y12:Y13)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4">
        <f>SUM(Z12:Z13)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4">
        <f>SUM(AA12:AA13)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4">
        <f>SUM(AB12:AB13)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4">
        <f>SUM(AC12:AC13)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4">
        <f>SUM(AD12:AD13)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4">
        <f>SUM(AE12:AE13)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4">
        <f>SUM(AF12:AF13)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4">
        <f>SUM(AG12:AG13)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4">
        <f>SUM(AH12:AH13)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4">
        <f>SUM(AI12:AI13)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4">
        <f>SUM(AJ12:AJ13)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4">
        <f>SUM(AK12:AK13)</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M14" start="0" length="0">
      <dxf>
        <numFmt numFmtId="165" formatCode="#,##0.00_ ;\-#,##0.00\ "/>
      </dxf>
    </rfmt>
  </rrc>
  <rrc rId="3308" sId="1" ref="A14:XFD14" action="deleteRow">
    <undo index="65535" exp="area" dr="AK14:AK18" r="AK19" sId="1"/>
    <undo index="65535" exp="area" dr="AJ14:AJ18" r="AJ19" sId="1"/>
    <undo index="65535" exp="area" dr="AI14:AI18" r="AI19" sId="1"/>
    <undo index="65535" exp="area" dr="AH14:AH18" r="AH19" sId="1"/>
    <undo index="65535" exp="area" dr="AG14:AG18" r="AG19" sId="1"/>
    <undo index="65535" exp="area" dr="AF14:AF18" r="AF19" sId="1"/>
    <undo index="65535" exp="area" dr="AE14:AE18" r="AE19" sId="1"/>
    <undo index="65535" exp="area" dr="AD14:AD18" r="AD19" sId="1"/>
    <undo index="65535" exp="area" dr="AC14:AC18" r="AC19" sId="1"/>
    <undo index="65535" exp="area" dr="AB14:AB18" r="AB19" sId="1"/>
    <undo index="65535" exp="area" dr="AA14:AA18" r="AA19" sId="1"/>
    <undo index="65535" exp="area" dr="Z14:Z18" r="Z19" sId="1"/>
    <undo index="65535" exp="area" dr="Y14:Y18" r="Y19" sId="1"/>
    <undo index="65535" exp="area" dr="X14:X18" r="X19" sId="1"/>
    <undo index="65535" exp="area" dr="W14:W18" r="W19" sId="1"/>
    <undo index="65535" exp="area" dr="V14:V18" r="V19" sId="1"/>
    <undo index="65535" exp="area" dr="U14:U18" r="U19" sId="1"/>
    <undo index="65535" exp="area" dr="T14:T18" r="T19" sId="1"/>
    <undo index="65535" exp="area" dr="S14:S18" r="S19" sId="1"/>
    <undo index="65535" exp="area" ref3D="1" dr="$H$1:$N$1048576" dn="Z_65B035E3_87FA_46C5_996E_864F2C8D0EBC_.wvu.Cols" sId="1"/>
    <undo index="65535" exp="area" ref3D="1" dr="$G$1:$R$1048576" dn="Z_36624B2D_80F9_4F79_AC4A_B3547C36F23F_.wvu.Cols" sId="1"/>
    <rfmt sheetId="1" xfDxf="1" sqref="A14:XFD14" start="0" length="0"/>
    <rfmt sheetId="1" sqref="A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4" t="inlineStr">
        <is>
          <t>BACĂU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W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09" sId="1" ref="A14:XFD14" action="deleteRow">
    <undo index="65535" exp="area" dr="AK14:AK17" r="AK18" sId="1"/>
    <undo index="65535" exp="area" dr="AJ14:AJ17" r="AJ18" sId="1"/>
    <undo index="65535" exp="area" dr="AI14:AI17" r="AI18" sId="1"/>
    <undo index="65535" exp="area" dr="AH14:AH17" r="AH18" sId="1"/>
    <undo index="65535" exp="area" dr="AG14:AG17" r="AG18" sId="1"/>
    <undo index="65535" exp="area" dr="AF14:AF17" r="AF18" sId="1"/>
    <undo index="65535" exp="area" dr="AE14:AE17" r="AE18" sId="1"/>
    <undo index="65535" exp="area" dr="AD14:AD17" r="AD18" sId="1"/>
    <undo index="65535" exp="area" dr="AC14:AC17" r="AC18" sId="1"/>
    <undo index="65535" exp="area" dr="AB14:AB17" r="AB18" sId="1"/>
    <undo index="65535" exp="area" dr="AA14:AA17" r="AA18" sId="1"/>
    <undo index="65535" exp="area" dr="Z14:Z17" r="Z18" sId="1"/>
    <undo index="65535" exp="area" dr="Y14:Y17" r="Y18" sId="1"/>
    <undo index="65535" exp="area" dr="X14:X17" r="X18" sId="1"/>
    <undo index="65535" exp="area" dr="W14:W17" r="W18" sId="1"/>
    <undo index="65535" exp="area" dr="V14:V17" r="V18" sId="1"/>
    <undo index="65535" exp="area" dr="U14:U17" r="U18" sId="1"/>
    <undo index="65535" exp="area" dr="T14:T17" r="T18" sId="1"/>
    <undo index="65535" exp="area" dr="S14:S17" r="S18" sId="1"/>
    <undo index="65535" exp="area" ref3D="1" dr="$H$1:$N$1048576" dn="Z_65B035E3_87FA_46C5_996E_864F2C8D0EBC_.wvu.Cols" sId="1"/>
    <undo index="65535" exp="area" ref3D="1" dr="$G$1:$R$1048576" dn="Z_36624B2D_80F9_4F79_AC4A_B3547C36F23F_.wvu.Cols" sId="1"/>
    <rfmt sheetId="1" xfDxf="1" sqref="A14:XFD14" start="0" length="0"/>
    <rcc rId="0" sId="1" dxf="1">
      <nc r="A14">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4">
        <f>T14+U14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4">
        <f>W14+X14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4">
        <f>Z14+AA14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4">
        <f>AC14+AD14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4">
        <f>S14+X14+AA14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4">
        <f>AE14+AF14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10" sId="1" ref="A14:XFD14" action="deleteRow">
    <undo index="65535" exp="area" dr="AK14:AK16" r="AK17" sId="1"/>
    <undo index="65535" exp="area" dr="AJ14:AJ16" r="AJ17" sId="1"/>
    <undo index="65535" exp="area" dr="AI14:AI16" r="AI17" sId="1"/>
    <undo index="65535" exp="area" dr="AH14:AH16" r="AH17" sId="1"/>
    <undo index="65535" exp="area" dr="AG14:AG16" r="AG17" sId="1"/>
    <undo index="65535" exp="area" dr="AF14:AF16" r="AF17" sId="1"/>
    <undo index="65535" exp="area" dr="AE14:AE16" r="AE17" sId="1"/>
    <undo index="65535" exp="area" dr="AD14:AD16" r="AD17" sId="1"/>
    <undo index="65535" exp="area" dr="AC14:AC16" r="AC17" sId="1"/>
    <undo index="65535" exp="area" dr="AB14:AB16" r="AB17" sId="1"/>
    <undo index="65535" exp="area" dr="AA14:AA16" r="AA17" sId="1"/>
    <undo index="65535" exp="area" dr="Z14:Z16" r="Z17" sId="1"/>
    <undo index="65535" exp="area" dr="Y14:Y16" r="Y17" sId="1"/>
    <undo index="65535" exp="area" dr="X14:X16" r="X17" sId="1"/>
    <undo index="65535" exp="area" dr="W14:W16" r="W17" sId="1"/>
    <undo index="65535" exp="area" dr="V14:V16" r="V17" sId="1"/>
    <undo index="65535" exp="area" dr="U14:U16" r="U17" sId="1"/>
    <undo index="65535" exp="area" dr="T14:T16" r="T17" sId="1"/>
    <undo index="65535" exp="area" dr="S14:S16" r="S17" sId="1"/>
    <undo index="65535" exp="area" ref3D="1" dr="$H$1:$N$1048576" dn="Z_65B035E3_87FA_46C5_996E_864F2C8D0EBC_.wvu.Cols" sId="1"/>
    <undo index="65535" exp="area" ref3D="1" dr="$G$1:$R$1048576" dn="Z_36624B2D_80F9_4F79_AC4A_B3547C36F23F_.wvu.Cols" sId="1"/>
    <rfmt sheetId="1" xfDxf="1" sqref="A14:XFD14" start="0" length="0"/>
    <rcc rId="0" sId="1" dxf="1">
      <nc r="A1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4">
        <f>T14+U14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4">
        <f>W14+X14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4">
        <f>Z14+AA14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4">
        <f>AC14+AD14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4">
        <f>S14+X14+AA14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4">
        <f>AE14+AF14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11" sId="1" ref="A14:XFD14" action="deleteRow">
    <undo index="65535" exp="area" dr="AK14:AK15" r="AK16" sId="1"/>
    <undo index="65535" exp="area" dr="AJ14:AJ15" r="AJ16" sId="1"/>
    <undo index="65535" exp="area" dr="AI14:AI15" r="AI16" sId="1"/>
    <undo index="65535" exp="area" dr="AH14:AH15" r="AH16" sId="1"/>
    <undo index="65535" exp="area" dr="AG14:AG15" r="AG16" sId="1"/>
    <undo index="65535" exp="area" dr="AF14:AF15" r="AF16" sId="1"/>
    <undo index="65535" exp="area" dr="AE14:AE15" r="AE16" sId="1"/>
    <undo index="65535" exp="area" dr="AD14:AD15" r="AD16" sId="1"/>
    <undo index="65535" exp="area" dr="AC14:AC15" r="AC16" sId="1"/>
    <undo index="65535" exp="area" dr="AB14:AB15" r="AB16" sId="1"/>
    <undo index="65535" exp="area" dr="AA14:AA15" r="AA16" sId="1"/>
    <undo index="65535" exp="area" dr="Z14:Z15" r="Z16" sId="1"/>
    <undo index="65535" exp="area" dr="Y14:Y15" r="Y16" sId="1"/>
    <undo index="65535" exp="area" dr="X14:X15" r="X16" sId="1"/>
    <undo index="65535" exp="area" dr="W14:W15" r="W16" sId="1"/>
    <undo index="65535" exp="area" dr="V14:V15" r="V16" sId="1"/>
    <undo index="65535" exp="area" dr="U14:U15" r="U16" sId="1"/>
    <undo index="65535" exp="area" dr="T14:T15" r="T16" sId="1"/>
    <undo index="65535" exp="area" dr="S14:S15" r="S16" sId="1"/>
    <undo index="65535" exp="area" ref3D="1" dr="$H$1:$N$1048576" dn="Z_65B035E3_87FA_46C5_996E_864F2C8D0EBC_.wvu.Cols" sId="1"/>
    <undo index="65535" exp="area" ref3D="1" dr="$G$1:$R$1048576" dn="Z_36624B2D_80F9_4F79_AC4A_B3547C36F23F_.wvu.Cols" sId="1"/>
    <rfmt sheetId="1" xfDxf="1" sqref="A14:XFD14" start="0" length="0"/>
    <rfmt sheetId="1" sqref="A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4">
        <f>T14+U14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4">
        <f>W14+X14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4">
        <f>Z14+AA14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4">
        <f>AC14+AD14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4">
        <f>S14+X14+AA14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4">
        <f>AE14+AF14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12" sId="1" ref="A14:XFD14" action="deleteRow">
    <undo index="65535" exp="area" dr="AK14" r="AK15" sId="1"/>
    <undo index="65535" exp="area" dr="AJ14" r="AJ15" sId="1"/>
    <undo index="65535" exp="area" dr="AI14" r="AI15" sId="1"/>
    <undo index="65535" exp="area" dr="AH14" r="AH15" sId="1"/>
    <undo index="65535" exp="area" dr="AG14" r="AG15" sId="1"/>
    <undo index="65535" exp="area" dr="AF14" r="AF15" sId="1"/>
    <undo index="65535" exp="area" dr="AE14" r="AE15" sId="1"/>
    <undo index="65535" exp="area" dr="AD14" r="AD15" sId="1"/>
    <undo index="65535" exp="area" dr="AC14" r="AC15" sId="1"/>
    <undo index="65535" exp="area" dr="AB14" r="AB15" sId="1"/>
    <undo index="65535" exp="area" dr="AA14" r="AA15" sId="1"/>
    <undo index="65535" exp="area" dr="Z14" r="Z15" sId="1"/>
    <undo index="65535" exp="area" dr="Y14" r="Y15" sId="1"/>
    <undo index="65535" exp="area" dr="X14" r="X15" sId="1"/>
    <undo index="65535" exp="area" dr="W14" r="W15" sId="1"/>
    <undo index="65535" exp="area" dr="V14" r="V15" sId="1"/>
    <undo index="65535" exp="area" dr="U14" r="U15" sId="1"/>
    <undo index="65535" exp="area" dr="T14" r="T15" sId="1"/>
    <undo index="65535" exp="area" dr="S14" r="S15" sId="1"/>
    <undo index="65535" exp="area" ref3D="1" dr="$H$1:$N$1048576" dn="Z_65B035E3_87FA_46C5_996E_864F2C8D0EBC_.wvu.Cols" sId="1"/>
    <undo index="65535" exp="area" ref3D="1" dr="$G$1:$R$1048576" dn="Z_36624B2D_80F9_4F79_AC4A_B3547C36F23F_.wvu.Cols" sId="1"/>
    <rfmt sheetId="1" xfDxf="1" sqref="A14:XFD14" start="0" length="0"/>
    <rfmt sheetId="1" sqref="A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4">
        <f>T14+U14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4">
        <f>W14+X14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4">
        <f>Z14+AA14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4">
        <f>AC14+AD14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4">
        <f>S14+X14+AA14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4">
        <f>AE14+AF14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13" sId="1" ref="A14:XFD14" action="deleteRow">
    <undo index="65535" exp="area" ref3D="1" dr="$H$1:$N$1048576" dn="Z_65B035E3_87FA_46C5_996E_864F2C8D0EBC_.wvu.Cols" sId="1"/>
    <undo index="65535" exp="area" ref3D="1" dr="$G$1:$R$1048576" dn="Z_36624B2D_80F9_4F79_AC4A_B3547C36F23F_.wvu.Cols" sId="1"/>
    <rfmt sheetId="1" xfDxf="1" sqref="A14:XFD14" start="0" length="0"/>
    <rfmt sheetId="1" sqref="A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4" t="inlineStr">
        <is>
          <t>TOTAL BACĂU</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4">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14" sId="1" ref="A14:XFD14" action="deleteRow">
    <undo index="65535" exp="area" ref3D="1" dr="$H$1:$N$1048576" dn="Z_65B035E3_87FA_46C5_996E_864F2C8D0EBC_.wvu.Cols" sId="1"/>
    <undo index="65535" exp="area" ref3D="1" dr="$G$1:$R$1048576" dn="Z_36624B2D_80F9_4F79_AC4A_B3547C36F23F_.wvu.Cols" sId="1"/>
    <rfmt sheetId="1" xfDxf="1" sqref="A14:XFD14" start="0" length="0"/>
    <rfmt sheetId="1" sqref="A14" start="0" length="0">
      <dxf>
        <font>
          <sz val="12"/>
          <color rgb="FFFF0000"/>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 start="0" length="0">
      <dxf>
        <font>
          <sz val="12"/>
          <color rgb="FFFF0000"/>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4" start="0" length="0">
      <dxf>
        <font>
          <b/>
          <sz val="12"/>
          <color rgb="FFFF0000"/>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4" start="0" length="0">
      <dxf>
        <font>
          <sz val="12"/>
          <color rgb="FFFF0000"/>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E14" start="0" length="0">
      <dxf>
        <font>
          <sz val="12"/>
          <color rgb="FFFF0000"/>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4" start="0" length="0">
      <dxf>
        <font>
          <sz val="12"/>
          <color rgb="FFFF0000"/>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4"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 start="0" length="0">
      <dxf>
        <font>
          <sz val="12"/>
          <color rgb="FFFF0000"/>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4" start="0" length="0">
      <dxf>
        <font>
          <sz val="12"/>
          <color rgb="FFFF0000"/>
          <name val="Calibri"/>
          <family val="2"/>
          <charset val="238"/>
          <scheme val="minor"/>
        </font>
        <alignment horizontal="left" vertical="center" wrapText="1"/>
      </dxf>
    </rfmt>
    <rfmt sheetId="1" sqref="K14" start="0" length="0">
      <dxf>
        <font>
          <sz val="12"/>
          <color rgb="FFFF0000"/>
          <name val="Calibri"/>
          <family val="2"/>
          <charset val="238"/>
          <scheme val="minor"/>
        </font>
        <numFmt numFmtId="19" formatCode="dd/mm/yyyy"/>
        <alignment horizontal="left" vertical="center" wrapText="1"/>
        <border outline="0">
          <left style="thin">
            <color indexed="64"/>
          </left>
          <right style="thin">
            <color indexed="64"/>
          </right>
          <top style="thin">
            <color indexed="64"/>
          </top>
          <bottom style="thin">
            <color indexed="64"/>
          </bottom>
        </border>
      </dxf>
    </rfmt>
    <rfmt sheetId="1" sqref="L14" start="0" length="0">
      <dxf>
        <font>
          <sz val="12"/>
          <color rgb="FFFF0000"/>
          <name val="Calibri"/>
          <family val="2"/>
          <charset val="238"/>
          <scheme val="minor"/>
        </font>
        <numFmt numFmtId="19" formatCode="dd/mm/yyyy"/>
        <alignment horizontal="left" vertical="center" wrapText="1"/>
        <border outline="0">
          <left style="thin">
            <color indexed="64"/>
          </left>
          <right style="thin">
            <color indexed="64"/>
          </right>
          <top style="thin">
            <color indexed="64"/>
          </top>
          <bottom style="thin">
            <color indexed="64"/>
          </bottom>
        </border>
      </dxf>
    </rfmt>
    <rfmt sheetId="1" sqref="M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4" t="inlineStr">
        <is>
          <t>BIHOR</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W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15" sId="1" ref="A15:XFD15" action="deleteRow">
    <undo index="65535" exp="area" ref3D="1" dr="$H$1:$N$1048576" dn="Z_65B035E3_87FA_46C5_996E_864F2C8D0EBC_.wvu.Cols" sId="1"/>
    <undo index="65535" exp="area" ref3D="1" dr="$G$1:$R$1048576" dn="Z_36624B2D_80F9_4F79_AC4A_B3547C36F23F_.wvu.Cols" sId="1"/>
    <rfmt sheetId="1" xfDxf="1" sqref="A15:XFD15" start="0" length="0"/>
    <rfmt sheetId="1" sqref="A1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5">
        <f>T15+U15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5">
        <f>W15+X15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5">
        <f>Z15+AA15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5">
        <f>AC15+AD15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5">
        <f>S15+X15+AA15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5">
        <f>AE15+AF15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16" sId="1" ref="A15:XFD15" action="deleteRow">
    <undo index="65535" exp="area" dr="AK14:AK15" r="AK16" sId="1"/>
    <undo index="65535" exp="area" dr="AJ14:AJ15" r="AJ16" sId="1"/>
    <undo index="65535" exp="area" dr="AI14:AI15" r="AI16" sId="1"/>
    <undo index="65535" exp="area" dr="AH14:AH15" r="AH16" sId="1"/>
    <undo index="65535" exp="area" dr="AG14:AG15" r="AG16" sId="1"/>
    <undo index="65535" exp="area" dr="AF14:AF15" r="AF16" sId="1"/>
    <undo index="65535" exp="area" dr="AE14:AE15" r="AE16" sId="1"/>
    <undo index="65535" exp="area" dr="AD14:AD15" r="AD16" sId="1"/>
    <undo index="65535" exp="area" dr="AC14:AC15" r="AC16" sId="1"/>
    <undo index="65535" exp="area" dr="AB14:AB15" r="AB16" sId="1"/>
    <undo index="65535" exp="area" dr="AA14:AA15" r="AA16" sId="1"/>
    <undo index="65535" exp="area" dr="Z14:Z15" r="Z16" sId="1"/>
    <undo index="65535" exp="area" dr="Y14:Y15" r="Y16" sId="1"/>
    <undo index="65535" exp="area" dr="X14:X15" r="X16" sId="1"/>
    <undo index="65535" exp="area" dr="W14:W15" r="W16" sId="1"/>
    <undo index="65535" exp="area" dr="V14:V15" r="V16" sId="1"/>
    <undo index="65535" exp="area" dr="U14:U15" r="U16" sId="1"/>
    <undo index="65535" exp="area" dr="T14:T15" r="T16" sId="1"/>
    <undo index="65535" exp="area" dr="S14:S15" r="S16" sId="1"/>
    <undo index="65535" exp="area" ref3D="1" dr="$H$1:$N$1048576" dn="Z_65B035E3_87FA_46C5_996E_864F2C8D0EBC_.wvu.Cols" sId="1"/>
    <undo index="65535" exp="area" ref3D="1" dr="$G$1:$R$1048576" dn="Z_36624B2D_80F9_4F79_AC4A_B3547C36F23F_.wvu.Cols" sId="1"/>
    <rfmt sheetId="1" xfDxf="1" sqref="A15:XFD15" start="0" length="0"/>
    <rfmt sheetId="1" sqref="A1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5">
        <f>T15+U15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5">
        <f>W15+X15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5">
        <f>Z15+AA15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5">
        <f>AC15+AD15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5">
        <f>S15+X15+AA15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5">
        <f>AE15+AF15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17" sId="1" ref="A15:XFD15" action="deleteRow">
    <undo index="65535" exp="area" ref3D="1" dr="$H$1:$N$1048576" dn="Z_65B035E3_87FA_46C5_996E_864F2C8D0EBC_.wvu.Cols" sId="1"/>
    <undo index="65535" exp="area" ref3D="1" dr="$G$1:$R$1048576" dn="Z_36624B2D_80F9_4F79_AC4A_B3547C36F23F_.wvu.Cols" sId="1"/>
    <rfmt sheetId="1" xfDxf="1" sqref="A15:XFD15" start="0" length="0"/>
    <rfmt sheetId="1" sqref="A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5" t="inlineStr">
        <is>
          <t>TOTAL BIHOR</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5">
        <f>SUM(S14:S14)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5">
        <f>SUM(T14:T14)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5">
        <f>SUM(U14:U14)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5">
        <f>SUM(V14:V14)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5">
        <f>SUM(W14:W14)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5">
        <f>SUM(X14:X14)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5">
        <f>SUM(Y14:Y14)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5">
        <f>SUM(Z14:Z14)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5">
        <f>SUM(AA14:AA14)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5">
        <f>SUM(AB14:AB14)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5">
        <f>SUM(AC14:AC14)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5">
        <f>SUM(AD14:AD14)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5">
        <f>SUM(AE14:AE14)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5">
        <f>SUM(AF14:AF14)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5">
        <f>SUM(AG14:AG14)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5">
        <f>SUM(AH14:AH14)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5">
        <f>SUM(AI14:AI14)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5">
        <f>SUM(AJ14:AJ14)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5">
        <f>SUM(AK14:AK14)</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18" sId="1" ref="A15:XFD15" action="deleteRow">
    <undo index="65535" exp="area" ref3D="1" dr="$H$1:$N$1048576" dn="Z_65B035E3_87FA_46C5_996E_864F2C8D0EBC_.wvu.Cols" sId="1"/>
    <undo index="65535" exp="area" ref3D="1" dr="$G$1:$R$1048576" dn="Z_36624B2D_80F9_4F79_AC4A_B3547C36F23F_.wvu.Cols" sId="1"/>
    <rfmt sheetId="1" xfDxf="1" sqref="A15:XFD15" start="0" length="0"/>
    <rfmt sheetId="1" sqref="A1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5" t="inlineStr">
        <is>
          <t>BISTRIȚA NĂSĂUD</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5"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19" sId="1" ref="A16:XFD16" action="deleteRow">
    <undo index="65535" exp="area" ref3D="1" dr="$H$1:$N$1048576" dn="Z_65B035E3_87FA_46C5_996E_864F2C8D0EBC_.wvu.Cols" sId="1"/>
    <undo index="65535" exp="area" ref3D="1" dr="$G$1:$R$1048576" dn="Z_36624B2D_80F9_4F79_AC4A_B3547C36F23F_.wvu.Cols" sId="1"/>
    <rfmt sheetId="1" xfDxf="1" sqref="A16:XFD16" start="0" length="0"/>
    <rcc rId="0" sId="1" dxf="1">
      <nc r="A1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
        <f>T16+U16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
        <f>W16+X16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
        <f>Z16+AA16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6">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
        <f>S16+V16+Y16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6">
        <f>AE16+AF16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20" sId="1" ref="A16:XFD16" action="deleteRow">
    <undo index="65535" exp="area" dr="AK15:AK16" r="AK17" sId="1"/>
    <undo index="65535" exp="area" dr="AJ15:AJ16" r="AJ17" sId="1"/>
    <undo index="65535" exp="area" dr="AI15:AI16" r="AI17" sId="1"/>
    <undo index="65535" exp="area" dr="AH15:AH16" r="AH17" sId="1"/>
    <undo index="65535" exp="area" dr="AG15:AG16" r="AG17" sId="1"/>
    <undo index="65535" exp="area" dr="AF15:AF16" r="AF17" sId="1"/>
    <undo index="65535" exp="area" dr="AE15:AE16" r="AE17" sId="1"/>
    <undo index="65535" exp="area" dr="AD15:AD16" r="AD17" sId="1"/>
    <undo index="65535" exp="area" dr="AC15:AC16" r="AC17" sId="1"/>
    <undo index="65535" exp="area" dr="AB15:AB16" r="AB17" sId="1"/>
    <undo index="65535" exp="area" dr="AA15:AA16" r="AA17" sId="1"/>
    <undo index="65535" exp="area" dr="Z15:Z16" r="Z17" sId="1"/>
    <undo index="65535" exp="area" dr="Y15:Y16" r="Y17" sId="1"/>
    <undo index="65535" exp="area" dr="X15:X16" r="X17" sId="1"/>
    <undo index="65535" exp="area" dr="W15:W16" r="W17" sId="1"/>
    <undo index="65535" exp="area" dr="V15:V16" r="V17" sId="1"/>
    <undo index="65535" exp="area" dr="U15:U16" r="U17" sId="1"/>
    <undo index="65535" exp="area" dr="T15:T16" r="T17" sId="1"/>
    <undo index="65535" exp="area" dr="S15:S16" r="S17" sId="1"/>
    <undo index="65535" exp="area" ref3D="1" dr="$H$1:$N$1048576" dn="Z_65B035E3_87FA_46C5_996E_864F2C8D0EBC_.wvu.Cols" sId="1"/>
    <undo index="65535" exp="area" ref3D="1" dr="$G$1:$R$1048576" dn="Z_36624B2D_80F9_4F79_AC4A_B3547C36F23F_.wvu.Cols" sId="1"/>
    <rfmt sheetId="1" xfDxf="1" sqref="A16:XFD16" start="0" length="0"/>
    <rfmt sheetId="1" sqref="A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
        <f>T16+U16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
        <f>W16+X16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
        <f>Z16+AA16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6">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
        <f>S16+V16+Y16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6">
        <f>AE16+AF16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21" sId="1" ref="A16:XFD16" action="deleteRow">
    <undo index="65535" exp="area" ref3D="1" dr="$H$1:$N$1048576" dn="Z_65B035E3_87FA_46C5_996E_864F2C8D0EBC_.wvu.Cols" sId="1"/>
    <undo index="65535" exp="area" ref3D="1" dr="$G$1:$R$1048576" dn="Z_36624B2D_80F9_4F79_AC4A_B3547C36F23F_.wvu.Cols" sId="1"/>
    <rfmt sheetId="1" xfDxf="1" sqref="A16:XFD16" start="0" length="0"/>
    <rfmt sheetId="1" sqref="A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6" t="inlineStr">
        <is>
          <t>TOTAL BISTRIȚA NĂSĂUD</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6">
        <f>SUM(S15:S15)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6">
        <f>SUM(T15:T15)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6">
        <f>SUM(U15:U15)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6">
        <f>SUM(V15:V15)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6">
        <f>SUM(W15:W15)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6">
        <f>SUM(X15:X15)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6">
        <f>SUM(Y15:Y15)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6">
        <f>SUM(Z15:Z15)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6">
        <f>SUM(AA15:AA15)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6">
        <f>SUM(AB15:AB15)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6">
        <f>SUM(AC15:AC15)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6">
        <f>SUM(AD15:AD15)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6">
        <f>SUM(AE15:AE15)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6">
        <f>SUM(AF15:AF15)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6">
        <f>SUM(AG15:AG15)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6">
        <f>SUM(AH15:AH15)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6">
        <f>SUM(AI15:AI15)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6">
        <f>SUM(AJ15:AJ15)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6">
        <f>SUM(AK15:AK15)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22" sId="1" ref="A16:XFD16" action="deleteRow">
    <undo index="65535" exp="area" ref3D="1" dr="$H$1:$N$1048576" dn="Z_65B035E3_87FA_46C5_996E_864F2C8D0EBC_.wvu.Cols" sId="1"/>
    <undo index="65535" exp="area" ref3D="1" dr="$G$1:$R$1048576" dn="Z_36624B2D_80F9_4F79_AC4A_B3547C36F23F_.wvu.Cols" sId="1"/>
    <rfmt sheetId="1" xfDxf="1" sqref="A16:XFD16" start="0" length="0"/>
    <rcc rId="0" sId="1" dxf="1">
      <nc r="A16">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6" t="inlineStr">
        <is>
          <t>BOTOȘANI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dxf>
    </rfmt>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1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dxf>
    </rfmt>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6"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23" sId="1" ref="A16:XFD16" action="deleteRow">
    <undo index="65535" exp="area" dr="AK16:AK18" r="AK19" sId="1"/>
    <undo index="65535" exp="area" dr="AJ16:AJ18" r="AJ19" sId="1"/>
    <undo index="65535" exp="area" dr="AI16:AI18" r="AI19" sId="1"/>
    <undo index="65535" exp="area" dr="AH16:AH18" r="AH19" sId="1"/>
    <undo index="65535" exp="area" dr="AG16:AG18" r="AG19" sId="1"/>
    <undo index="65535" exp="area" dr="AF16:AF18" r="AF19" sId="1"/>
    <undo index="65535" exp="area" dr="AE16:AE18" r="AE19" sId="1"/>
    <undo index="65535" exp="area" dr="AD16:AD18" r="AD19" sId="1"/>
    <undo index="65535" exp="area" dr="AC16:AC18" r="AC19" sId="1"/>
    <undo index="65535" exp="area" dr="AB16:AB18" r="AB19" sId="1"/>
    <undo index="65535" exp="area" dr="AA16:AA18" r="AA19" sId="1"/>
    <undo index="65535" exp="area" dr="Z16:Z18" r="Z19" sId="1"/>
    <undo index="65535" exp="area" dr="Y16:Y18" r="Y19" sId="1"/>
    <undo index="65535" exp="area" dr="X16:X18" r="X19" sId="1"/>
    <undo index="65535" exp="area" dr="W16:W18" r="W19" sId="1"/>
    <undo index="65535" exp="area" dr="V16:V18" r="V19" sId="1"/>
    <undo index="65535" exp="area" dr="U16:U18" r="U19" sId="1"/>
    <undo index="65535" exp="area" dr="T16:T18" r="T19" sId="1"/>
    <undo index="65535" exp="area" dr="S16:S18" r="S19" sId="1"/>
    <undo index="65535" exp="area" ref3D="1" dr="$H$1:$N$1048576" dn="Z_65B035E3_87FA_46C5_996E_864F2C8D0EBC_.wvu.Cols" sId="1"/>
    <undo index="65535" exp="area" ref3D="1" dr="$G$1:$R$1048576" dn="Z_36624B2D_80F9_4F79_AC4A_B3547C36F23F_.wvu.Cols" sId="1"/>
    <rfmt sheetId="1" xfDxf="1" sqref="A16:XFD16" start="0" length="0"/>
    <rcc rId="0" sId="1" dxf="1">
      <nc r="A1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
        <f>T16+U16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
        <f>W16+X16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
        <f>Z16+AA16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6">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
        <f>S16+V16+Y16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6">
        <f>AE16+AF16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24" sId="1" ref="A16:XFD16" action="deleteRow">
    <undo index="65535" exp="area" dr="AK16:AK17" r="AK18" sId="1"/>
    <undo index="65535" exp="area" dr="AJ16:AJ17" r="AJ18" sId="1"/>
    <undo index="65535" exp="area" dr="AI16:AI17" r="AI18" sId="1"/>
    <undo index="65535" exp="area" dr="AH16:AH17" r="AH18" sId="1"/>
    <undo index="65535" exp="area" dr="AG16:AG17" r="AG18" sId="1"/>
    <undo index="65535" exp="area" dr="AF16:AF17" r="AF18" sId="1"/>
    <undo index="65535" exp="area" dr="AE16:AE17" r="AE18" sId="1"/>
    <undo index="65535" exp="area" dr="AD16:AD17" r="AD18" sId="1"/>
    <undo index="65535" exp="area" dr="AC16:AC17" r="AC18" sId="1"/>
    <undo index="65535" exp="area" dr="AB16:AB17" r="AB18" sId="1"/>
    <undo index="65535" exp="area" dr="AA16:AA17" r="AA18" sId="1"/>
    <undo index="65535" exp="area" dr="Z16:Z17" r="Z18" sId="1"/>
    <undo index="65535" exp="area" dr="Y16:Y17" r="Y18" sId="1"/>
    <undo index="65535" exp="area" dr="X16:X17" r="X18" sId="1"/>
    <undo index="65535" exp="area" dr="W16:W17" r="W18" sId="1"/>
    <undo index="65535" exp="area" dr="V16:V17" r="V18" sId="1"/>
    <undo index="65535" exp="area" dr="U16:U17" r="U18" sId="1"/>
    <undo index="65535" exp="area" dr="T16:T17" r="T18" sId="1"/>
    <undo index="65535" exp="area" dr="S16:S17" r="S18" sId="1"/>
    <undo index="65535" exp="area" ref3D="1" dr="$H$1:$N$1048576" dn="Z_65B035E3_87FA_46C5_996E_864F2C8D0EBC_.wvu.Cols" sId="1"/>
    <undo index="65535" exp="area" ref3D="1" dr="$G$1:$R$1048576" dn="Z_36624B2D_80F9_4F79_AC4A_B3547C36F23F_.wvu.Cols" sId="1"/>
    <rfmt sheetId="1" xfDxf="1" sqref="A16:XFD16" start="0" length="0"/>
    <rfmt sheetId="1" sqref="A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
        <f>T16+U16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
        <f>W16+X16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
        <f>Z16+AA16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6">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
        <f>S16+V16+Y16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6">
        <f>AE16+AF16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25" sId="1" ref="A16:XFD16" action="deleteRow">
    <undo index="65535" exp="area" dr="AK16" r="AK17" sId="1"/>
    <undo index="65535" exp="area" dr="AJ16" r="AJ17" sId="1"/>
    <undo index="65535" exp="area" dr="AI16" r="AI17" sId="1"/>
    <undo index="65535" exp="area" dr="AH16" r="AH17" sId="1"/>
    <undo index="65535" exp="area" dr="AG16" r="AG17" sId="1"/>
    <undo index="65535" exp="area" dr="AF16" r="AF17" sId="1"/>
    <undo index="65535" exp="area" dr="AE16" r="AE17" sId="1"/>
    <undo index="65535" exp="area" dr="AD16" r="AD17" sId="1"/>
    <undo index="65535" exp="area" dr="AC16" r="AC17" sId="1"/>
    <undo index="65535" exp="area" dr="AB16" r="AB17" sId="1"/>
    <undo index="65535" exp="area" dr="AA16" r="AA17" sId="1"/>
    <undo index="65535" exp="area" dr="Z16" r="Z17" sId="1"/>
    <undo index="65535" exp="area" dr="Y16" r="Y17" sId="1"/>
    <undo index="65535" exp="area" dr="X16" r="X17" sId="1"/>
    <undo index="65535" exp="area" dr="W16" r="W17" sId="1"/>
    <undo index="65535" exp="area" dr="V16" r="V17" sId="1"/>
    <undo index="65535" exp="area" dr="U16" r="U17" sId="1"/>
    <undo index="65535" exp="area" dr="T16" r="T17" sId="1"/>
    <undo index="65535" exp="area" dr="S16" r="S17" sId="1"/>
    <undo index="65535" exp="area" ref3D="1" dr="$H$1:$N$1048576" dn="Z_65B035E3_87FA_46C5_996E_864F2C8D0EBC_.wvu.Cols" sId="1"/>
    <undo index="65535" exp="area" ref3D="1" dr="$G$1:$R$1048576" dn="Z_36624B2D_80F9_4F79_AC4A_B3547C36F23F_.wvu.Cols" sId="1"/>
    <rfmt sheetId="1" xfDxf="1" sqref="A16:XFD16" start="0" length="0"/>
    <rfmt sheetId="1" sqref="A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
        <f>T16+U16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
        <f>W16+X16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rder>
      </ndxf>
    </rcc>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
        <f>Z16+AA16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16">
        <v>0</v>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
        <f>S16+V16+Y16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6">
        <f>AE16+AF16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26" sId="1" ref="A16:XFD16" action="deleteRow">
    <undo index="65535" exp="area" ref3D="1" dr="$H$1:$N$1048576" dn="Z_65B035E3_87FA_46C5_996E_864F2C8D0EBC_.wvu.Cols" sId="1"/>
    <undo index="65535" exp="area" ref3D="1" dr="$G$1:$R$1048576" dn="Z_36624B2D_80F9_4F79_AC4A_B3547C36F23F_.wvu.Cols" sId="1"/>
    <rfmt sheetId="1" xfDxf="1" sqref="A16:XFD16" start="0" length="0"/>
    <rfmt sheetId="1" sqref="A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6" t="inlineStr">
        <is>
          <t>TOTAL BOTOȘANI</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6">
        <f>SUM(#REF!)</f>
      </nc>
      <ndxf>
        <font>
          <b/>
          <sz val="12"/>
          <color auto="1"/>
          <name val="Calibri"/>
          <family val="2"/>
          <charset val="238"/>
          <scheme val="minor"/>
        </font>
        <numFmt numFmtId="165"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27" sId="1" ref="A16:XFD16" action="deleteRow">
    <undo index="65535" exp="area" ref3D="1" dr="$H$1:$N$1048576" dn="Z_65B035E3_87FA_46C5_996E_864F2C8D0EBC_.wvu.Cols" sId="1"/>
    <undo index="65535" exp="area" ref3D="1" dr="$G$1:$R$1048576" dn="Z_36624B2D_80F9_4F79_AC4A_B3547C36F23F_.wvu.Cols" sId="1"/>
    <rfmt sheetId="1" xfDxf="1" sqref="A16:XFD16" start="0" length="0"/>
    <rfmt sheetId="1" sqref="A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6" t="inlineStr">
        <is>
          <t>BRĂILA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6"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28" sId="1" ref="A17:XFD17" action="deleteRow">
    <undo index="65535" exp="area" ref3D="1" dr="$H$1:$N$1048576" dn="Z_65B035E3_87FA_46C5_996E_864F2C8D0EBC_.wvu.Cols" sId="1"/>
    <undo index="65535" exp="area" ref3D="1" dr="$G$1:$R$1048576" dn="Z_36624B2D_80F9_4F79_AC4A_B3547C36F23F_.wvu.Cols" sId="1"/>
    <rfmt sheetId="1" xfDxf="1" sqref="A17:XFD17" start="0" length="0"/>
    <rcc rId="0" sId="1" dxf="1">
      <nc r="A17">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7">
        <f>T17+U17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7">
        <f>W17+X17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7">
        <f>Z17+AA17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7">
        <f>AC17+AD17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7">
        <f>S17+V17+Y17+AB17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7">
        <f>AE17+AF17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29" sId="1" ref="A17:XFD17" action="deleteRow">
    <undo index="65535" exp="area" dr="AK16:AK17" r="AK18" sId="1"/>
    <undo index="65535" exp="area" dr="AJ16:AJ17" r="AJ18" sId="1"/>
    <undo index="65535" exp="area" dr="AI16:AI17" r="AI18" sId="1"/>
    <undo index="65535" exp="area" dr="AH16:AH17" r="AH18" sId="1"/>
    <undo index="65535" exp="area" dr="AG16:AG17" r="AG18" sId="1"/>
    <undo index="65535" exp="area" dr="AF16:AF17" r="AF18" sId="1"/>
    <undo index="65535" exp="area" dr="AE16:AE17" r="AE18" sId="1"/>
    <undo index="65535" exp="area" dr="AD16:AD17" r="AD18" sId="1"/>
    <undo index="65535" exp="area" dr="AC16:AC17" r="AC18" sId="1"/>
    <undo index="65535" exp="area" dr="AB16:AB17" r="AB18" sId="1"/>
    <undo index="65535" exp="area" dr="AA16:AA17" r="AA18" sId="1"/>
    <undo index="65535" exp="area" dr="Z16:Z17" r="Z18" sId="1"/>
    <undo index="65535" exp="area" dr="Y16:Y17" r="Y18" sId="1"/>
    <undo index="65535" exp="area" dr="X16:X17" r="X18" sId="1"/>
    <undo index="65535" exp="area" dr="W16:W17" r="W18" sId="1"/>
    <undo index="65535" exp="area" dr="V16:V17" r="V18" sId="1"/>
    <undo index="65535" exp="area" dr="U16:U17" r="U18" sId="1"/>
    <undo index="65535" exp="area" dr="T16:T17" r="T18" sId="1"/>
    <undo index="65535" exp="area" dr="S16:S17" r="S18" sId="1"/>
    <undo index="65535" exp="area" ref3D="1" dr="$H$1:$N$1048576" dn="Z_65B035E3_87FA_46C5_996E_864F2C8D0EBC_.wvu.Cols" sId="1"/>
    <undo index="65535" exp="area" ref3D="1" dr="$G$1:$R$1048576" dn="Z_36624B2D_80F9_4F79_AC4A_B3547C36F23F_.wvu.Cols" sId="1"/>
    <rfmt sheetId="1" xfDxf="1" sqref="A17:XFD17" start="0" length="0"/>
    <rfmt sheetId="1" sqref="A1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7">
        <f>T17+U17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7">
        <f>W17+X17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7">
        <f>Z17+AA17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7">
        <f>AC17+AD17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7">
        <f>S17+V17+Y17+AB17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7">
        <f>AE17+AF17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30" sId="1" ref="A17:XFD17" action="deleteRow">
    <undo index="65535" exp="area" ref3D="1" dr="$H$1:$N$1048576" dn="Z_65B035E3_87FA_46C5_996E_864F2C8D0EBC_.wvu.Cols" sId="1"/>
    <undo index="65535" exp="area" ref3D="1" dr="$G$1:$R$1048576" dn="Z_36624B2D_80F9_4F79_AC4A_B3547C36F23F_.wvu.Cols" sId="1"/>
    <rfmt sheetId="1" xfDxf="1" sqref="A17:XFD17" start="0" length="0"/>
    <rfmt sheetId="1" sqref="A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7" t="inlineStr">
        <is>
          <t>TOTAL BRĂILA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7"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7">
        <f>SUM(S16:S16)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7">
        <f>SUM(T16:T16)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7">
        <f>SUM(U16:U16)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7">
        <f>SUM(V16:V16)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7">
        <f>SUM(W16:W16)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7">
        <f>SUM(X16:X16)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7">
        <f>SUM(Y16:Y16)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7">
        <f>SUM(Z16:Z16)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7">
        <f>SUM(AA16:AA16)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7">
        <f>SUM(AB16:AB16)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7">
        <f>SUM(AC16:AC16)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7">
        <f>SUM(AD16:AD16)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7">
        <f>SUM(AE16:AE16)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7">
        <f>SUM(AF16:AF16)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7">
        <f>SUM(AG16:AG16)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7">
        <f>SUM(AH16:AH16)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7">
        <f>SUM(AI16:AI16)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7">
        <f>SUM(AJ16:AJ16)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7">
        <f>SUM(AK16:AK16)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31" sId="1" ref="A17:XFD17" action="deleteRow">
    <undo index="65535" exp="area" ref3D="1" dr="$H$1:$N$1048576" dn="Z_65B035E3_87FA_46C5_996E_864F2C8D0EBC_.wvu.Cols" sId="1"/>
    <undo index="65535" exp="area" ref3D="1" dr="$G$1:$R$1048576" dn="Z_36624B2D_80F9_4F79_AC4A_B3547C36F23F_.wvu.Cols" sId="1"/>
    <rfmt sheetId="1" xfDxf="1" sqref="A17:XFD17" start="0" length="0"/>
    <rfmt sheetId="1" sqref="A1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7" t="inlineStr">
        <is>
          <t>BRAȘOV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7"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32" sId="1" ref="A19:XFD19" action="deleteRow">
    <undo index="65535" exp="area" ref3D="1" dr="$H$1:$N$1048576" dn="Z_65B035E3_87FA_46C5_996E_864F2C8D0EBC_.wvu.Cols" sId="1"/>
    <undo index="65535" exp="area" ref3D="1" dr="$G$1:$R$1048576" dn="Z_36624B2D_80F9_4F79_AC4A_B3547C36F23F_.wvu.Cols" sId="1"/>
    <rfmt sheetId="1" xfDxf="1" sqref="A19:XFD19" start="0" length="0"/>
    <rcc rId="0" sId="1" dxf="1">
      <nc r="A19">
        <v>3</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9"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9"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9">
        <f>T19+U19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1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9">
        <f>W19+X19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9">
        <f>Z19+AA19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9">
        <f>AC19+AD19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9">
        <f>S19+V19+Y19+AB19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9">
        <f>AE19+AF19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333" sId="1" ref="A19:XFD19" action="deleteRow">
    <undo index="65535" exp="area" dr="AJ17:AJ19" r="AJ20" sId="1"/>
    <undo index="65535" exp="area" dr="AI17:AI19" r="AI20" sId="1"/>
    <undo index="65535" exp="area" dr="AH17:AH19" r="AH20" sId="1"/>
    <undo index="65535" exp="area" dr="AG17:AG19" r="AG20" sId="1"/>
    <undo index="65535" exp="area" dr="AF17:AF19" r="AF20" sId="1"/>
    <undo index="65535" exp="area" dr="AE17:AE19" r="AE20" sId="1"/>
    <undo index="65535" exp="area" dr="AD17:AD19" r="AD20" sId="1"/>
    <undo index="65535" exp="area" dr="AC17:AC19" r="AC20" sId="1"/>
    <undo index="65535" exp="area" dr="AB17:AB19" r="AB20" sId="1"/>
    <undo index="65535" exp="area" dr="AA17:AA19" r="AA20" sId="1"/>
    <undo index="65535" exp="area" dr="Z17:Z19" r="Z20" sId="1"/>
    <undo index="65535" exp="area" dr="Y17:Y19" r="Y20" sId="1"/>
    <undo index="65535" exp="area" dr="X17:X19" r="X20" sId="1"/>
    <undo index="65535" exp="area" dr="W17:W19" r="W20" sId="1"/>
    <undo index="65535" exp="area" dr="V17:V19" r="V20" sId="1"/>
    <undo index="65535" exp="area" dr="U17:U19" r="U20" sId="1"/>
    <undo index="65535" exp="area" dr="T17:T19" r="T20" sId="1"/>
    <undo index="65535" exp="area" dr="S17:S19" r="S20" sId="1"/>
    <undo index="65535" exp="area" ref3D="1" dr="$H$1:$N$1048576" dn="Z_65B035E3_87FA_46C5_996E_864F2C8D0EBC_.wvu.Cols" sId="1"/>
    <undo index="65535" exp="area" ref3D="1" dr="$G$1:$R$1048576" dn="Z_36624B2D_80F9_4F79_AC4A_B3547C36F23F_.wvu.Cols" sId="1"/>
    <rfmt sheetId="1" xfDxf="1" sqref="A19:XFD19" start="0" length="0"/>
    <rfmt sheetId="1" sqref="A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9">
        <f>T19+U19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9">
        <f>W19+X19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9">
        <f>Z19+AA19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9">
        <f>AC19+AD19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9">
        <f>S19+V19+Y19+AB19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9">
        <f>AE19+AF19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34" sId="1" ref="A19:XFD19" action="deleteRow">
    <undo index="65535" exp="area" ref3D="1" dr="$H$1:$N$1048576" dn="Z_65B035E3_87FA_46C5_996E_864F2C8D0EBC_.wvu.Cols" sId="1"/>
    <undo index="65535" exp="area" ref3D="1" dr="$G$1:$R$1048576" dn="Z_36624B2D_80F9_4F79_AC4A_B3547C36F23F_.wvu.Cols" sId="1"/>
    <rfmt sheetId="1" xfDxf="1" sqref="A19:XFD19" start="0" length="0"/>
    <rfmt sheetId="1" sqref="A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9" t="inlineStr">
        <is>
          <t>TOTAL BRAȘOV</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1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9">
        <f>SUM(S17:S18)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9">
        <f>SUM(T17:T18)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9">
        <f>SUM(U17:U18)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9">
        <f>SUM(V17:V18)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9">
        <f>SUM(W17:W18)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9">
        <f>SUM(X17:X18)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9">
        <f>SUM(Y17:Y18)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9">
        <f>SUM(Z17:Z18)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9">
        <f>SUM(AA17:AA18)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9">
        <f>SUM(AB17:AB18)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9">
        <f>SUM(AC17:AC18)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9">
        <f>SUM(AD17:AD18)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9">
        <f>SUM(AE17:AE18)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9">
        <f>SUM(AF17:AF18)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9">
        <f>SUM(AG17:AG18)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9">
        <f>SUM(AH17:AH18)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9">
        <f>SUM(AI17:AI18)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9">
        <f>SUM(AJ17:AJ18)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K19" start="0" length="0">
      <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rc>
  <rrc rId="3335" sId="1" ref="A19:XFD19" action="deleteRow">
    <undo index="65535" exp="area" ref3D="1" dr="$H$1:$N$1048576" dn="Z_65B035E3_87FA_46C5_996E_864F2C8D0EBC_.wvu.Cols" sId="1"/>
    <undo index="65535" exp="area" ref3D="1" dr="$G$1:$R$1048576" dn="Z_36624B2D_80F9_4F79_AC4A_B3547C36F23F_.wvu.Cols" sId="1"/>
    <rfmt sheetId="1" xfDxf="1" sqref="A19:XFD19" start="0" length="0"/>
    <rfmt sheetId="1" sqref="A1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9" t="inlineStr">
        <is>
          <t>BUCUREȘTI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9"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36" sId="1" ref="A21:XFD21" action="deleteRow">
    <undo index="65535" exp="area" dr="AK19:AK21" r="AK22" sId="1"/>
    <undo index="65535" exp="area" dr="AJ19:AJ21" r="AJ22" sId="1"/>
    <undo index="65535" exp="area" dr="AI19:AI21" r="AI22" sId="1"/>
    <undo index="65535" exp="area" dr="AH19:AH21" r="AH22" sId="1"/>
    <undo index="65535" exp="area" dr="AG19:AG21" r="AG22" sId="1"/>
    <undo index="65535" exp="area" dr="AF19:AF21" r="AF22" sId="1"/>
    <undo index="65535" exp="area" dr="AE19:AE21" r="AE22" sId="1"/>
    <undo index="65535" exp="area" dr="AD19:AD21" r="AD22" sId="1"/>
    <undo index="65535" exp="area" dr="AC19:AC21" r="AC22" sId="1"/>
    <undo index="65535" exp="area" dr="AB19:AB21" r="AB22" sId="1"/>
    <undo index="65535" exp="area" dr="AA19:AA21" r="AA22" sId="1"/>
    <undo index="65535" exp="area" dr="Z19:Z21" r="Z22" sId="1"/>
    <undo index="65535" exp="area" dr="Y19:Y21" r="Y22" sId="1"/>
    <undo index="65535" exp="area" dr="X19:X21" r="X22" sId="1"/>
    <undo index="65535" exp="area" dr="W19:W21" r="W22" sId="1"/>
    <undo index="65535" exp="area" dr="V19:V21" r="V22" sId="1"/>
    <undo index="65535" exp="area" dr="U19:U21" r="U22" sId="1"/>
    <undo index="65535" exp="area" dr="T19:T21" r="T22" sId="1"/>
    <undo index="65535" exp="area" dr="S19:S21" r="S22" sId="1"/>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1">
        <f>T21+U21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1">
        <f>Z21+AA21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37" sId="1" ref="A21:XFD21" action="deleteRow">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1" t="inlineStr">
        <is>
          <r>
            <t xml:space="preserve">TOTAL </t>
          </r>
          <r>
            <rPr>
              <sz val="12"/>
              <rFont val="Calibri"/>
              <family val="2"/>
            </rPr>
            <t>BUCUREȘTI</t>
          </r>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1">
        <f>SUM(S19:S20)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1">
        <f>SUM(T19:T20)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1">
        <f>SUM(U19:U20)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1">
        <f>SUM(V19:V20)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1">
        <f>SUM(W19:W20)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1">
        <f>SUM(X19:X20)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1">
        <f>SUM(Y19:Y20)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1">
        <f>SUM(Z19:Z20)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1">
        <f>SUM(AA19:AA20)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1">
        <f>SUM(AB19:AB20)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1">
        <f>SUM(AC19:AC20)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1">
        <f>SUM(AD19:AD20)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1">
        <f>SUM(AE19:AE20)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1">
        <f>SUM(AF19:AF20)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1">
        <f>SUM(AG19:AG20)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1">
        <f>SUM(AH19:AH20)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1">
        <f>SUM(AI19:AI20)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1">
        <f>SUM(AJ19:AJ20)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1">
        <f>SUM(AK19:AK20)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38" sId="1" ref="A21:XFD21" action="deleteRow">
    <undo index="65535" exp="area" ref3D="1" dr="$H$1:$N$1048576" dn="Z_65B035E3_87FA_46C5_996E_864F2C8D0EBC_.wvu.Cols" sId="1"/>
    <undo index="65535" exp="area" ref3D="1" dr="$G$1:$R$1048576" dn="Z_36624B2D_80F9_4F79_AC4A_B3547C36F23F_.wvu.Cols" sId="1"/>
    <rfmt sheetId="1" xfDxf="1" sqref="A21:XFD21" start="0" length="0"/>
    <rcc rId="0" sId="1" dxf="1">
      <nc r="A21">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1" t="inlineStr">
        <is>
          <t>BUZĂU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1"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39" sId="1" ref="A21:XFD21" action="deleteRow">
    <undo index="65535" exp="area" dr="AK21:AK23" r="AK24" sId="1"/>
    <undo index="65535" exp="area" dr="AJ21:AJ23" r="AJ24" sId="1"/>
    <undo index="65535" exp="area" dr="AI21:AI23" r="AI24" sId="1"/>
    <undo index="65535" exp="area" dr="AH21:AH23" r="AH24" sId="1"/>
    <undo index="65535" exp="area" dr="AG21:AG23" r="AG24" sId="1"/>
    <undo index="65535" exp="area" dr="AF21:AF23" r="AF24" sId="1"/>
    <undo index="65535" exp="area" dr="AE21:AE23" r="AE24" sId="1"/>
    <undo index="65535" exp="area" dr="AD21:AD23" r="AD24" sId="1"/>
    <undo index="65535" exp="area" dr="AC21:AC23" r="AC24" sId="1"/>
    <undo index="65535" exp="area" dr="AB21:AB23" r="AB24" sId="1"/>
    <undo index="65535" exp="area" dr="AA21:AA23" r="AA24" sId="1"/>
    <undo index="65535" exp="area" dr="Z21:Z23" r="Z24" sId="1"/>
    <undo index="65535" exp="area" dr="Y21:Y23" r="Y24" sId="1"/>
    <undo index="65535" exp="area" dr="X21:X23" r="X24" sId="1"/>
    <undo index="65535" exp="area" dr="W21:W23" r="W24" sId="1"/>
    <undo index="65535" exp="area" dr="V21:V23" r="V24" sId="1"/>
    <undo index="65535" exp="area" dr="U21:U23" r="U24" sId="1"/>
    <undo index="65535" exp="area" dr="T21:T23" r="T24" sId="1"/>
    <undo index="65535" exp="area" dr="S21:S23" r="S24" sId="1"/>
    <undo index="65535" exp="area" ref3D="1" dr="$H$1:$N$1048576" dn="Z_65B035E3_87FA_46C5_996E_864F2C8D0EBC_.wvu.Cols" sId="1"/>
    <undo index="65535" exp="area" ref3D="1" dr="$G$1:$R$1048576" dn="Z_36624B2D_80F9_4F79_AC4A_B3547C36F23F_.wvu.Cols" sId="1"/>
    <rfmt sheetId="1" xfDxf="1" sqref="A21:XFD21" start="0" length="0"/>
    <rcc rId="0" sId="1" dxf="1">
      <nc r="A21">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1">
        <f>Z21+AA21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40" sId="1" ref="A21:XFD21" action="deleteRow">
    <undo index="65535" exp="area" dr="AK21:AK22" r="AK23" sId="1"/>
    <undo index="65535" exp="area" dr="AJ21:AJ22" r="AJ23" sId="1"/>
    <undo index="65535" exp="area" dr="AI21:AI22" r="AI23" sId="1"/>
    <undo index="65535" exp="area" dr="AH21:AH22" r="AH23" sId="1"/>
    <undo index="65535" exp="area" dr="AG21:AG22" r="AG23" sId="1"/>
    <undo index="65535" exp="area" dr="AF21:AF22" r="AF23" sId="1"/>
    <undo index="65535" exp="area" dr="AE21:AE22" r="AE23" sId="1"/>
    <undo index="65535" exp="area" dr="AD21:AD22" r="AD23" sId="1"/>
    <undo index="65535" exp="area" dr="AC21:AC22" r="AC23" sId="1"/>
    <undo index="65535" exp="area" dr="AB21:AB22" r="AB23" sId="1"/>
    <undo index="65535" exp="area" dr="AA21:AA22" r="AA23" sId="1"/>
    <undo index="65535" exp="area" dr="Z21:Z22" r="Z23" sId="1"/>
    <undo index="65535" exp="area" dr="Y21:Y22" r="Y23" sId="1"/>
    <undo index="65535" exp="area" dr="X21:X22" r="X23" sId="1"/>
    <undo index="65535" exp="area" dr="W21:W22" r="W23" sId="1"/>
    <undo index="65535" exp="area" dr="V21:V22" r="V23" sId="1"/>
    <undo index="65535" exp="area" dr="U21:U22" r="U23" sId="1"/>
    <undo index="65535" exp="area" dr="T21:T22" r="T23" sId="1"/>
    <undo index="65535" exp="area" dr="S21:S22" r="S23" sId="1"/>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1">
        <f>Z21+AA21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41" sId="1" ref="A21:XFD21" action="deleteRow">
    <undo index="65535" exp="area" dr="AK21" r="AK22" sId="1"/>
    <undo index="65535" exp="area" dr="AJ21" r="AJ22" sId="1"/>
    <undo index="65535" exp="area" dr="AI21" r="AI22" sId="1"/>
    <undo index="65535" exp="area" dr="AH21" r="AH22" sId="1"/>
    <undo index="65535" exp="area" dr="AG21" r="AG22" sId="1"/>
    <undo index="65535" exp="area" dr="AF21" r="AF22" sId="1"/>
    <undo index="65535" exp="area" dr="AE21" r="AE22" sId="1"/>
    <undo index="65535" exp="area" dr="AD21" r="AD22" sId="1"/>
    <undo index="65535" exp="area" dr="AC21" r="AC22" sId="1"/>
    <undo index="65535" exp="area" dr="AB21" r="AB22" sId="1"/>
    <undo index="65535" exp="area" dr="AA21" r="AA22" sId="1"/>
    <undo index="65535" exp="area" dr="Z21" r="Z22" sId="1"/>
    <undo index="65535" exp="area" dr="Y21" r="Y22" sId="1"/>
    <undo index="65535" exp="area" dr="X21" r="X22" sId="1"/>
    <undo index="65535" exp="area" dr="W21" r="W22" sId="1"/>
    <undo index="65535" exp="area" dr="V21" r="V22" sId="1"/>
    <undo index="65535" exp="area" dr="U21" r="U22" sId="1"/>
    <undo index="65535" exp="area" dr="T21" r="T22" sId="1"/>
    <undo index="65535" exp="area" dr="S21" r="S22" sId="1"/>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1">
        <f>Z21+AA21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42" sId="1" ref="A21:XFD21" action="deleteRow">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1" t="inlineStr">
        <is>
          <t>TOTAL BUZĂU</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1">
        <f>SUM(#REF!)</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43" sId="1" ref="A21:XFD21" action="deleteRow">
    <undo index="65535" exp="area" ref3D="1" dr="$H$1:$N$1048576" dn="Z_65B035E3_87FA_46C5_996E_864F2C8D0EBC_.wvu.Cols" sId="1"/>
    <undo index="65535" exp="area" ref3D="1" dr="$G$1:$R$1048576" dn="Z_36624B2D_80F9_4F79_AC4A_B3547C36F23F_.wvu.Cols" sId="1"/>
    <rfmt sheetId="1" xfDxf="1" sqref="A21:XFD21" start="0" length="0"/>
    <rcc rId="0" sId="1" dxf="1">
      <nc r="A21">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1" t="inlineStr">
        <is>
          <t>CĂLĂRAȘI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1"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44" sId="1" ref="A21:XFD21" action="deleteRow">
    <undo index="65535" exp="area" dr="AK21:AK23" r="AK24" sId="1"/>
    <undo index="65535" exp="area" dr="AJ21:AJ23" r="AJ24" sId="1"/>
    <undo index="65535" exp="area" dr="AI21:AI23" r="AI24" sId="1"/>
    <undo index="65535" exp="area" dr="AH21:AH23" r="AH24" sId="1"/>
    <undo index="65535" exp="area" dr="AG21:AG23" r="AG24" sId="1"/>
    <undo index="65535" exp="area" dr="AF21:AF23" r="AF24" sId="1"/>
    <undo index="65535" exp="area" dr="AE21:AE23" r="AE24" sId="1"/>
    <undo index="65535" exp="area" dr="AD21:AD23" r="AD24" sId="1"/>
    <undo index="65535" exp="area" dr="AC21:AC23" r="AC24" sId="1"/>
    <undo index="65535" exp="area" dr="AB21:AB23" r="AB24" sId="1"/>
    <undo index="65535" exp="area" dr="AA21:AA23" r="AA24" sId="1"/>
    <undo index="65535" exp="area" dr="Z21:Z23" r="Z24" sId="1"/>
    <undo index="65535" exp="area" dr="Y21:Y23" r="Y24" sId="1"/>
    <undo index="65535" exp="area" dr="X21:X23" r="X24" sId="1"/>
    <undo index="65535" exp="area" dr="W21:W23" r="W24" sId="1"/>
    <undo index="65535" exp="area" dr="V21:V23" r="V24" sId="1"/>
    <undo index="65535" exp="area" dr="U21:U23" r="U24" sId="1"/>
    <undo index="65535" exp="area" dr="T21:T23" r="T24" sId="1"/>
    <undo index="65535" exp="area" dr="S21:S23" r="S24" sId="1"/>
    <undo index="65535" exp="area" ref3D="1" dr="$H$1:$N$1048576" dn="Z_65B035E3_87FA_46C5_996E_864F2C8D0EBC_.wvu.Cols" sId="1"/>
    <undo index="65535" exp="area" ref3D="1" dr="$G$1:$R$1048576" dn="Z_36624B2D_80F9_4F79_AC4A_B3547C36F23F_.wvu.Cols" sId="1"/>
    <rfmt sheetId="1" xfDxf="1" sqref="A21:XFD21" start="0" length="0"/>
    <rcc rId="0" sId="1" dxf="1">
      <nc r="A21">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1">
        <f>Z21+AA21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45" sId="1" ref="A21:XFD21" action="deleteRow">
    <undo index="65535" exp="area" dr="AK21:AK22" r="AK23" sId="1"/>
    <undo index="65535" exp="area" dr="AJ21:AJ22" r="AJ23" sId="1"/>
    <undo index="65535" exp="area" dr="AI21:AI22" r="AI23" sId="1"/>
    <undo index="65535" exp="area" dr="AH21:AH22" r="AH23" sId="1"/>
    <undo index="65535" exp="area" dr="AG21:AG22" r="AG23" sId="1"/>
    <undo index="65535" exp="area" dr="AF21:AF22" r="AF23" sId="1"/>
    <undo index="65535" exp="area" dr="AE21:AE22" r="AE23" sId="1"/>
    <undo index="65535" exp="area" dr="AD21:AD22" r="AD23" sId="1"/>
    <undo index="65535" exp="area" dr="AC21:AC22" r="AC23" sId="1"/>
    <undo index="65535" exp="area" dr="AB21:AB22" r="AB23" sId="1"/>
    <undo index="65535" exp="area" dr="AA21:AA22" r="AA23" sId="1"/>
    <undo index="65535" exp="area" dr="Z21:Z22" r="Z23" sId="1"/>
    <undo index="65535" exp="area" dr="Y21:Y22" r="Y23" sId="1"/>
    <undo index="65535" exp="area" dr="X21:X22" r="X23" sId="1"/>
    <undo index="65535" exp="area" dr="W21:W22" r="W23" sId="1"/>
    <undo index="65535" exp="area" dr="V21:V22" r="V23" sId="1"/>
    <undo index="65535" exp="area" dr="U21:U22" r="U23" sId="1"/>
    <undo index="65535" exp="area" dr="T21:T22" r="T23" sId="1"/>
    <undo index="65535" exp="area" dr="S21:S22" r="S23" sId="1"/>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1">
        <f>Z21+AA21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46" sId="1" ref="A21:XFD21" action="deleteRow">
    <undo index="65535" exp="area" dr="AK21" r="AK22" sId="1"/>
    <undo index="65535" exp="area" dr="AJ21" r="AJ22" sId="1"/>
    <undo index="65535" exp="area" dr="AI21" r="AI22" sId="1"/>
    <undo index="65535" exp="area" dr="AH21" r="AH22" sId="1"/>
    <undo index="65535" exp="area" dr="AG21" r="AG22" sId="1"/>
    <undo index="65535" exp="area" dr="AF21" r="AF22" sId="1"/>
    <undo index="65535" exp="area" dr="AE21" r="AE22" sId="1"/>
    <undo index="65535" exp="area" dr="AD21" r="AD22" sId="1"/>
    <undo index="65535" exp="area" dr="AC21" r="AC22" sId="1"/>
    <undo index="65535" exp="area" dr="AB21" r="AB22" sId="1"/>
    <undo index="65535" exp="area" dr="AA21" r="AA22" sId="1"/>
    <undo index="65535" exp="area" dr="Z21" r="Z22" sId="1"/>
    <undo index="65535" exp="area" dr="Y21" r="Y22" sId="1"/>
    <undo index="65535" exp="area" dr="X21" r="X22" sId="1"/>
    <undo index="65535" exp="area" dr="W21" r="W22" sId="1"/>
    <undo index="65535" exp="area" dr="V21" r="V22" sId="1"/>
    <undo index="65535" exp="area" dr="U21" r="U22" sId="1"/>
    <undo index="65535" exp="area" dr="T21" r="T22" sId="1"/>
    <undo index="65535" exp="area" dr="S21" r="S22" sId="1"/>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1">
        <f>W21+X21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21">
        <f>Z21+AA21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1">
        <f>AC21+AD21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1">
        <f>S21+V21+Y21+AB21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1">
        <f>AE21+AF21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47" sId="1" ref="A21:XFD21" action="deleteRow">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1" t="inlineStr">
        <is>
          <t>TOTAL CĂLĂRAȘI</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1">
        <f>SUM(#REF!)</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48" sId="1" ref="A21:XFD21" action="deleteRow">
    <undo index="65535" exp="area" ref3D="1" dr="$H$1:$N$1048576" dn="Z_65B035E3_87FA_46C5_996E_864F2C8D0EBC_.wvu.Cols" sId="1"/>
    <undo index="65535" exp="area" ref3D="1" dr="$G$1:$R$1048576" dn="Z_36624B2D_80F9_4F79_AC4A_B3547C36F23F_.wvu.Cols" sId="1"/>
    <rfmt sheetId="1" xfDxf="1" sqref="A21:XFD21" start="0" length="0"/>
    <rfmt sheetId="1" sqref="A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1" t="inlineStr">
        <is>
          <t>CARAȘ SEVERIN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1"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49" sId="1" ref="A22:XFD22" action="deleteRow">
    <undo index="65535" exp="area" ref3D="1" dr="$H$1:$N$1048576" dn="Z_65B035E3_87FA_46C5_996E_864F2C8D0EBC_.wvu.Cols" sId="1"/>
    <undo index="65535" exp="area" ref3D="1" dr="$G$1:$R$1048576" dn="Z_36624B2D_80F9_4F79_AC4A_B3547C36F23F_.wvu.Cols" sId="1"/>
    <rfmt sheetId="1" xfDxf="1" sqref="A22:XFD22" start="0" length="0"/>
    <rcc rId="0" sId="1" dxf="1">
      <nc r="A22">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2">
        <f>T22+U22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2">
        <f>W22+X22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2">
        <f>Z22+AA22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2">
        <f>AC22+AD22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2">
        <f>S22+V22+Y22+AB22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2">
        <f>AE22+AF22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50" sId="1" ref="A22:XFD22" action="deleteRow">
    <undo index="65535" exp="area" dr="AK21:AK22" r="AK23" sId="1"/>
    <undo index="65535" exp="area" dr="AJ21:AJ22" r="AJ23" sId="1"/>
    <undo index="65535" exp="area" dr="AI21:AI22" r="AI23" sId="1"/>
    <undo index="65535" exp="area" dr="AH21:AH22" r="AH23" sId="1"/>
    <undo index="65535" exp="area" dr="AG21:AG22" r="AG23" sId="1"/>
    <undo index="65535" exp="area" dr="AF21:AF22" r="AF23" sId="1"/>
    <undo index="65535" exp="area" dr="AE21:AE22" r="AE23" sId="1"/>
    <undo index="65535" exp="area" dr="AD21:AD22" r="AD23" sId="1"/>
    <undo index="65535" exp="area" dr="AC21:AC22" r="AC23" sId="1"/>
    <undo index="65535" exp="area" dr="AB21:AB22" r="AB23" sId="1"/>
    <undo index="65535" exp="area" dr="AA21:AA22" r="AA23" sId="1"/>
    <undo index="65535" exp="area" dr="Z21:Z22" r="Z23" sId="1"/>
    <undo index="65535" exp="area" dr="Y21:Y22" r="Y23" sId="1"/>
    <undo index="65535" exp="area" dr="X21:X22" r="X23" sId="1"/>
    <undo index="65535" exp="area" dr="W21:W22" r="W23" sId="1"/>
    <undo index="65535" exp="area" dr="V21:V22" r="V23" sId="1"/>
    <undo index="65535" exp="area" dr="U21:U22" r="U23" sId="1"/>
    <undo index="65535" exp="area" dr="T21:T22" r="T23" sId="1"/>
    <undo index="65535" exp="area" dr="S21:S22" r="S23" sId="1"/>
    <undo index="65535" exp="area" ref3D="1" dr="$H$1:$N$1048576" dn="Z_65B035E3_87FA_46C5_996E_864F2C8D0EBC_.wvu.Cols" sId="1"/>
    <undo index="65535" exp="area" ref3D="1" dr="$G$1:$R$1048576" dn="Z_36624B2D_80F9_4F79_AC4A_B3547C36F23F_.wvu.Cols" sId="1"/>
    <rfmt sheetId="1" xfDxf="1" sqref="A22:XFD22" start="0" length="0"/>
    <rfmt sheetId="1" sqref="A2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2">
        <f>T22+U22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2">
        <f>W22+X22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2">
        <f>Z22+AA22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2">
        <f>AC22+AD22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2">
        <f>S22+V22+Y22+AB22</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2">
        <f>AE22+AF22</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51" sId="1" ref="A22:XFD22" action="deleteRow">
    <undo index="65535" exp="area" ref3D="1" dr="$H$1:$N$1048576" dn="Z_65B035E3_87FA_46C5_996E_864F2C8D0EBC_.wvu.Cols" sId="1"/>
    <undo index="65535" exp="area" ref3D="1" dr="$G$1:$R$1048576" dn="Z_36624B2D_80F9_4F79_AC4A_B3547C36F23F_.wvu.Cols" sId="1"/>
    <rfmt sheetId="1" xfDxf="1" sqref="A22:XFD22" start="0" length="0"/>
    <rfmt sheetId="1" sqref="A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2" t="inlineStr">
        <is>
          <t>TOTAL CARAȘ SEVERIN</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2"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2">
        <f>SUM(S21:S21)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2">
        <f>SUM(T21:T21)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2">
        <f>SUM(U21:U21)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2">
        <f>SUM(V21:V21)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2">
        <f>SUM(W21:W21)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2">
        <f>SUM(X21:X21)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2">
        <f>SUM(Y21:Y21)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2">
        <f>SUM(Z21:Z21)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2">
        <f>SUM(AA21:AA21)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2">
        <f>SUM(AB21:AB21)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2">
        <f>SUM(AC21:AC21)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2">
        <f>SUM(AD21:AD21)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2">
        <f>SUM(AE21:AE21)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2">
        <f>SUM(AF21:AF21)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2">
        <f>SUM(AG21:AG21)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2">
        <f>SUM(AH21:AH21)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2">
        <f>SUM(AI21:AI21)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2">
        <f>SUM(AJ21:AJ21)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2">
        <f>SUM(AK21:AK21)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52" sId="1" ref="A22:XFD22" action="deleteRow">
    <undo index="65535" exp="area" ref3D="1" dr="$H$1:$N$1048576" dn="Z_65B035E3_87FA_46C5_996E_864F2C8D0EBC_.wvu.Cols" sId="1"/>
    <undo index="65535" exp="area" ref3D="1" dr="$G$1:$R$1048576" dn="Z_36624B2D_80F9_4F79_AC4A_B3547C36F23F_.wvu.Cols" sId="1"/>
    <rfmt sheetId="1" xfDxf="1" sqref="A22:XFD22" start="0" length="0"/>
    <rfmt sheetId="1" sqref="A2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2" t="inlineStr">
        <is>
          <t>CLUJ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2"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2"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2"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53" sId="1" ref="A25:XFD25" action="deleteRow">
    <undo index="65535" exp="area" ref3D="1" dr="$H$1:$N$1048576" dn="Z_65B035E3_87FA_46C5_996E_864F2C8D0EBC_.wvu.Cols" sId="1"/>
    <undo index="65535" exp="area" ref3D="1" dr="$G$1:$R$1048576" dn="Z_36624B2D_80F9_4F79_AC4A_B3547C36F23F_.wvu.Cols" sId="1"/>
    <rfmt sheetId="1" xfDxf="1" sqref="A25:XFD25" start="0" length="0"/>
    <rcc rId="0" sId="1" dxf="1">
      <nc r="A25">
        <v>4</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5"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25"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5">
        <f>S25+V25+Y25+AB25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354" sId="1" ref="A25:XFD25" action="deleteRow">
    <undo index="65535" exp="area" ref3D="1" dr="$H$1:$N$1048576" dn="Z_65B035E3_87FA_46C5_996E_864F2C8D0EBC_.wvu.Cols" sId="1"/>
    <undo index="65535" exp="area" ref3D="1" dr="$G$1:$R$1048576" dn="Z_36624B2D_80F9_4F79_AC4A_B3547C36F23F_.wvu.Cols" sId="1"/>
    <rfmt sheetId="1" xfDxf="1" sqref="A25:XFD25" start="0" length="0"/>
    <rfmt sheetId="1" sqref="A25"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25"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5">
        <f>S25+V25+Y25+AB25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355" sId="1" ref="A25:XFD25" action="deleteRow">
    <undo index="65535" exp="area" dr="AK22:AK25" r="AK26" sId="1"/>
    <undo index="65535" exp="area" dr="AJ22:AJ25" r="AJ26" sId="1"/>
    <undo index="65535" exp="area" dr="AI22:AI25" r="AI26" sId="1"/>
    <undo index="65535" exp="area" dr="AH22:AH25" r="AH26" sId="1"/>
    <undo index="65535" exp="area" dr="AG22:AG25" r="AG26" sId="1"/>
    <undo index="65535" exp="area" dr="AF22:AF25" r="AF26" sId="1"/>
    <undo index="65535" exp="area" dr="AE22:AE25" r="AE26" sId="1"/>
    <undo index="65535" exp="area" dr="AD22:AD25" r="AD26" sId="1"/>
    <undo index="65535" exp="area" dr="AC22:AC25" r="AC26" sId="1"/>
    <undo index="65535" exp="area" dr="AB22:AB25" r="AB26" sId="1"/>
    <undo index="65535" exp="area" dr="AA22:AA25" r="AA26" sId="1"/>
    <undo index="65535" exp="area" dr="Z22:Z25" r="Z26" sId="1"/>
    <undo index="65535" exp="area" dr="Y22:Y25" r="Y26" sId="1"/>
    <undo index="65535" exp="area" dr="X22:X25" r="X26" sId="1"/>
    <undo index="65535" exp="area" dr="W22:W25" r="W26" sId="1"/>
    <undo index="65535" exp="area" dr="V22:V25" r="V26" sId="1"/>
    <undo index="65535" exp="area" dr="U22:U25" r="U26" sId="1"/>
    <undo index="65535" exp="area" dr="T22:T25" r="T26" sId="1"/>
    <undo index="65535" exp="area" dr="S22:S25" r="S26" sId="1"/>
    <undo index="65535" exp="area" ref3D="1" dr="$H$1:$N$1048576" dn="Z_65B035E3_87FA_46C5_996E_864F2C8D0EBC_.wvu.Cols" sId="1"/>
    <undo index="65535" exp="area" ref3D="1" dr="$G$1:$R$1048576" dn="Z_36624B2D_80F9_4F79_AC4A_B3547C36F23F_.wvu.Cols" sId="1"/>
    <rfmt sheetId="1" xfDxf="1" sqref="A25:XFD25" start="0" length="0"/>
    <rfmt sheetId="1" sqref="A25"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25"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5">
        <f>S25+V25+Y25+AB25</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356" sId="1" ref="A25:XFD25" action="deleteRow">
    <undo index="65535" exp="area" ref3D="1" dr="$H$1:$N$1048576" dn="Z_65B035E3_87FA_46C5_996E_864F2C8D0EBC_.wvu.Cols" sId="1"/>
    <undo index="65535" exp="area" ref3D="1" dr="$G$1:$R$1048576" dn="Z_36624B2D_80F9_4F79_AC4A_B3547C36F23F_.wvu.Cols" sId="1"/>
    <rfmt sheetId="1" xfDxf="1" sqref="A25:XFD25" start="0" length="0"/>
    <rfmt sheetId="1" sqref="A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H2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5">
        <f>SUM(S22:S24)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5">
        <f>SUM(T22:T24)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5">
        <f>SUM(U22:U24)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5">
        <f>SUM(V22:V24)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5">
        <f>SUM(W22:W24)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5">
        <f>SUM(X22:X24)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5">
        <f>SUM(Y22:Y24)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5">
        <f>SUM(Z22:Z24)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5">
        <f>SUM(AA22:AA24)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5">
        <f>SUM(AB22:AB24)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5">
        <f>SUM(AC22:AC24)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5">
        <f>SUM(AD22:AD24)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5">
        <f>SUM(AE22:AE24)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5">
        <f>SUM(AF22:AF24)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5">
        <f>SUM(AG22:AG24)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5">
        <f>SUM(AH22:AH24)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5">
        <f>SUM(AI22:AI24)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5">
        <f>SUM(AJ22:AJ24)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5">
        <f>SUM(AK22:AK24)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57" sId="1" ref="A25:XFD25" action="deleteRow">
    <undo index="65535" exp="area" ref3D="1" dr="$H$1:$N$1048576" dn="Z_65B035E3_87FA_46C5_996E_864F2C8D0EBC_.wvu.Cols" sId="1"/>
    <undo index="65535" exp="area" ref3D="1" dr="$G$1:$R$1048576" dn="Z_36624B2D_80F9_4F79_AC4A_B3547C36F23F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5" t="inlineStr">
        <is>
          <t>CONSTANȚA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5"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58" sId="1" ref="A26:XFD26" action="deleteRow">
    <undo index="65535" exp="area" ref3D="1" dr="$H$1:$N$1048576" dn="Z_65B035E3_87FA_46C5_996E_864F2C8D0EBC_.wvu.Cols" sId="1"/>
    <undo index="65535" exp="area" ref3D="1" dr="$G$1:$R$1048576" dn="Z_36624B2D_80F9_4F79_AC4A_B3547C36F23F_.wvu.Cols" sId="1"/>
    <rfmt sheetId="1" xfDxf="1" sqref="A26:XFD26" start="0" length="0"/>
    <rfmt sheetId="1" sqref="A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6">
        <f>T26+U26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6">
        <f>W26+X26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6">
        <f>AC26+AD26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6">
        <f>S26+V26+Y26+AB26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6">
        <f>AE26+AF26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59" sId="1" ref="A26:XFD26" action="deleteRow">
    <undo index="65535" exp="area" dr="AK25:AK26" r="AK27" sId="1"/>
    <undo index="65535" exp="area" dr="AJ25:AJ26" r="AJ27" sId="1"/>
    <undo index="65535" exp="area" dr="AI25:AI26" r="AI27" sId="1"/>
    <undo index="65535" exp="area" dr="AH25:AH26" r="AH27" sId="1"/>
    <undo index="65535" exp="area" dr="AG25:AG26" r="AG27" sId="1"/>
    <undo index="65535" exp="area" dr="AF25:AF26" r="AF27" sId="1"/>
    <undo index="65535" exp="area" dr="AE25:AE26" r="AE27" sId="1"/>
    <undo index="65535" exp="area" dr="AD25:AD26" r="AD27" sId="1"/>
    <undo index="65535" exp="area" dr="AC25:AC26" r="AC27" sId="1"/>
    <undo index="65535" exp="area" dr="AB25:AB26" r="AB27" sId="1"/>
    <undo index="65535" exp="area" dr="AA25:AA26" r="AA27" sId="1"/>
    <undo index="65535" exp="area" dr="Z25:Z26" r="Z27" sId="1"/>
    <undo index="65535" exp="area" dr="Y25:Y26" r="Y27" sId="1"/>
    <undo index="65535" exp="area" dr="X25:X26" r="X27" sId="1"/>
    <undo index="65535" exp="area" dr="W25:W26" r="W27" sId="1"/>
    <undo index="65535" exp="area" dr="V25:V26" r="V27" sId="1"/>
    <undo index="65535" exp="area" dr="U25:U26" r="U27" sId="1"/>
    <undo index="65535" exp="area" dr="T25:T26" r="T27" sId="1"/>
    <undo index="65535" exp="area" dr="S25:S26" r="S27" sId="1"/>
    <undo index="65535" exp="area" ref3D="1" dr="$H$1:$N$1048576" dn="Z_65B035E3_87FA_46C5_996E_864F2C8D0EBC_.wvu.Cols" sId="1"/>
    <undo index="65535" exp="area" ref3D="1" dr="$G$1:$R$1048576" dn="Z_36624B2D_80F9_4F79_AC4A_B3547C36F23F_.wvu.Cols" sId="1"/>
    <rfmt sheetId="1" xfDxf="1" sqref="A26:XFD26" start="0" length="0"/>
    <rfmt sheetId="1" sqref="A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6">
        <f>T26+U26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6">
        <f>W26+X26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6">
        <f>AC26+AD26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6">
        <f>S26+V26+Y26+AB26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6">
        <f>AE26+AF26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60" sId="1" ref="A26:XFD26" action="deleteRow">
    <undo index="65535" exp="area" ref3D="1" dr="$H$1:$N$1048576" dn="Z_65B035E3_87FA_46C5_996E_864F2C8D0EBC_.wvu.Cols" sId="1"/>
    <undo index="65535" exp="area" ref3D="1" dr="$G$1:$R$1048576" dn="Z_36624B2D_80F9_4F79_AC4A_B3547C36F23F_.wvu.Cols" sId="1"/>
    <rfmt sheetId="1" xfDxf="1" sqref="A26:XFD26" start="0" length="0"/>
    <rfmt sheetId="1" sqref="A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6">
        <f>SUM(S25:S25)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6">
        <f>SUM(T25:T25)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6">
        <f>SUM(U25:U25)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6">
        <f>SUM(V25:V25)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6">
        <f>SUM(W25:W25)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6">
        <f>SUM(X25:X25)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6">
        <f>SUM(Y25:Y25)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6">
        <f>SUM(Z25:Z25)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6">
        <f>SUM(AA25:AA25)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6">
        <f>SUM(AB25:AB25)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6">
        <f>SUM(AC25:AC25)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6">
        <f>SUM(AD25:AD25)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6">
        <f>SUM(AE25:AE25)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6">
        <f>SUM(AF25:AF25)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6">
        <f>SUM(AG25:AG25)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6">
        <f>SUM(AH25:AH25)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6">
        <f>SUM(AI25:AI25)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6">
        <f>SUM(AJ25:AJ25)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6">
        <f>SUM(AK25:AK25)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61" sId="1" ref="A26:XFD26" action="deleteRow">
    <undo index="65535" exp="area" ref3D="1" dr="$H$1:$N$1048576" dn="Z_65B035E3_87FA_46C5_996E_864F2C8D0EBC_.wvu.Cols" sId="1"/>
    <undo index="65535" exp="area" ref3D="1" dr="$G$1:$R$1048576" dn="Z_36624B2D_80F9_4F79_AC4A_B3547C36F23F_.wvu.Cols" sId="1"/>
    <rfmt sheetId="1" xfDxf="1" sqref="A26:XFD26" start="0" length="0"/>
    <rfmt sheetId="1" sqref="A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6" t="inlineStr">
        <is>
          <t>COVASNA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6"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62" sId="1" ref="A26:XFD26" action="deleteRow">
    <undo index="65535" exp="area" dr="AK26:AK28" r="AK29" sId="1"/>
    <undo index="65535" exp="area" dr="AJ26:AJ28" r="AJ29" sId="1"/>
    <undo index="65535" exp="area" dr="AI26:AI28" r="AI29" sId="1"/>
    <undo index="65535" exp="area" dr="AH26:AH28" r="AH29" sId="1"/>
    <undo index="65535" exp="area" dr="AG26:AG28" r="AG29" sId="1"/>
    <undo index="65535" exp="area" dr="AF26:AF28" r="AF29" sId="1"/>
    <undo index="65535" exp="area" dr="AE26:AE28" r="AE29" sId="1"/>
    <undo index="65535" exp="area" dr="AD26:AD28" r="AD29" sId="1"/>
    <undo index="65535" exp="area" dr="AC26:AC28" r="AC29" sId="1"/>
    <undo index="65535" exp="area" dr="AB26:AB28" r="AB29" sId="1"/>
    <undo index="65535" exp="area" dr="AA26:AA28" r="AA29" sId="1"/>
    <undo index="65535" exp="area" dr="Z26:Z28" r="Z29" sId="1"/>
    <undo index="65535" exp="area" dr="Y26:Y28" r="Y29" sId="1"/>
    <undo index="65535" exp="area" dr="X26:X28" r="X29" sId="1"/>
    <undo index="65535" exp="area" dr="W26:W28" r="W29" sId="1"/>
    <undo index="65535" exp="area" dr="V26:V28" r="V29" sId="1"/>
    <undo index="65535" exp="area" dr="U26:U28" r="U29" sId="1"/>
    <undo index="65535" exp="area" dr="T26:T28" r="T29" sId="1"/>
    <undo index="65535" exp="area" dr="S26:S28" r="S29" sId="1"/>
    <undo index="65535" exp="area" ref3D="1" dr="$H$1:$N$1048576" dn="Z_65B035E3_87FA_46C5_996E_864F2C8D0EBC_.wvu.Cols" sId="1"/>
    <undo index="65535" exp="area" ref3D="1" dr="$G$1:$R$1048576" dn="Z_36624B2D_80F9_4F79_AC4A_B3547C36F23F_.wvu.Cols" sId="1"/>
    <rfmt sheetId="1" xfDxf="1" sqref="A26:XFD26" start="0" length="0"/>
    <rcc rId="0" sId="1" dxf="1">
      <nc r="A26">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6">
        <f>T26+U26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6">
        <f>W26+X26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6">
        <f>AC26+AD26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6">
        <f>S26+V26+Y26+AB26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6">
        <f>AE26+AF26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63" sId="1" ref="A26:XFD26" action="deleteRow">
    <undo index="65535" exp="area" dr="AK26:AK27" r="AK28" sId="1"/>
    <undo index="65535" exp="area" dr="AJ26:AJ27" r="AJ28" sId="1"/>
    <undo index="65535" exp="area" dr="AI26:AI27" r="AI28" sId="1"/>
    <undo index="65535" exp="area" dr="AH26:AH27" r="AH28" sId="1"/>
    <undo index="65535" exp="area" dr="AG26:AG27" r="AG28" sId="1"/>
    <undo index="65535" exp="area" dr="AF26:AF27" r="AF28" sId="1"/>
    <undo index="65535" exp="area" dr="AE26:AE27" r="AE28" sId="1"/>
    <undo index="65535" exp="area" dr="AD26:AD27" r="AD28" sId="1"/>
    <undo index="65535" exp="area" dr="AC26:AC27" r="AC28" sId="1"/>
    <undo index="65535" exp="area" dr="AB26:AB27" r="AB28" sId="1"/>
    <undo index="65535" exp="area" dr="AA26:AA27" r="AA28" sId="1"/>
    <undo index="65535" exp="area" dr="Z26:Z27" r="Z28" sId="1"/>
    <undo index="65535" exp="area" dr="Y26:Y27" r="Y28" sId="1"/>
    <undo index="65535" exp="area" dr="X26:X27" r="X28" sId="1"/>
    <undo index="65535" exp="area" dr="W26:W27" r="W28" sId="1"/>
    <undo index="65535" exp="area" dr="V26:V27" r="V28" sId="1"/>
    <undo index="65535" exp="area" dr="U26:U27" r="U28" sId="1"/>
    <undo index="65535" exp="area" dr="T26:T27" r="T28" sId="1"/>
    <undo index="65535" exp="area" dr="S26:S27" r="S28" sId="1"/>
    <undo index="65535" exp="area" ref3D="1" dr="$H$1:$N$1048576" dn="Z_65B035E3_87FA_46C5_996E_864F2C8D0EBC_.wvu.Cols" sId="1"/>
    <undo index="65535" exp="area" ref3D="1" dr="$G$1:$R$1048576" dn="Z_36624B2D_80F9_4F79_AC4A_B3547C36F23F_.wvu.Cols" sId="1"/>
    <rfmt sheetId="1" xfDxf="1" sqref="A26:XFD26" start="0" length="0"/>
    <rcc rId="0" sId="1" dxf="1">
      <nc r="A2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6">
        <f>T26+U26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6">
        <f>W26+X26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6">
        <f>AC26+AD26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6">
        <f>S26+V26+Y26+AB26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6">
        <f>AE26+AF26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64" sId="1" ref="A26:XFD26" action="deleteRow">
    <undo index="65535" exp="area" dr="AK26" r="AK27" sId="1"/>
    <undo index="65535" exp="area" dr="AJ26" r="AJ27" sId="1"/>
    <undo index="65535" exp="area" dr="AI26" r="AI27" sId="1"/>
    <undo index="65535" exp="area" dr="AH26" r="AH27" sId="1"/>
    <undo index="65535" exp="area" dr="AG26" r="AG27" sId="1"/>
    <undo index="65535" exp="area" dr="AF26" r="AF27" sId="1"/>
    <undo index="65535" exp="area" dr="AE26" r="AE27" sId="1"/>
    <undo index="65535" exp="area" dr="AD26" r="AD27" sId="1"/>
    <undo index="65535" exp="area" dr="AC26" r="AC27" sId="1"/>
    <undo index="65535" exp="area" dr="AB26" r="AB27" sId="1"/>
    <undo index="65535" exp="area" dr="AA26" r="AA27" sId="1"/>
    <undo index="65535" exp="area" dr="Z26" r="Z27" sId="1"/>
    <undo index="65535" exp="area" dr="Y26" r="Y27" sId="1"/>
    <undo index="65535" exp="area" dr="X26" r="X27" sId="1"/>
    <undo index="65535" exp="area" dr="W26" r="W27" sId="1"/>
    <undo index="65535" exp="area" dr="V26" r="V27" sId="1"/>
    <undo index="65535" exp="area" dr="U26" r="U27" sId="1"/>
    <undo index="65535" exp="area" dr="T26" r="T27" sId="1"/>
    <undo index="65535" exp="area" dr="S26" r="S27" sId="1"/>
    <undo index="65535" exp="area" ref3D="1" dr="$H$1:$N$1048576" dn="Z_65B035E3_87FA_46C5_996E_864F2C8D0EBC_.wvu.Cols" sId="1"/>
    <undo index="65535" exp="area" ref3D="1" dr="$G$1:$R$1048576" dn="Z_36624B2D_80F9_4F79_AC4A_B3547C36F23F_.wvu.Cols" sId="1"/>
    <rfmt sheetId="1" xfDxf="1" sqref="A26:XFD26" start="0" length="0"/>
    <rfmt sheetId="1" sqref="A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6">
        <f>T26+U26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6">
        <f>W26+X26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6">
        <f>AC26+AD26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6">
        <f>S26+V26+Y26+AB26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6">
        <f>AE26+AF26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65" sId="1" ref="A26:XFD26" action="deleteRow">
    <undo index="65535" exp="area" ref3D="1" dr="$H$1:$N$1048576" dn="Z_65B035E3_87FA_46C5_996E_864F2C8D0EBC_.wvu.Cols" sId="1"/>
    <undo index="65535" exp="area" ref3D="1" dr="$G$1:$R$1048576" dn="Z_36624B2D_80F9_4F79_AC4A_B3547C36F23F_.wvu.Cols" sId="1"/>
    <rfmt sheetId="1" xfDxf="1" sqref="A26:XFD26" start="0" length="0"/>
    <rfmt sheetId="1" sqref="A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6" t="inlineStr">
        <is>
          <t>TOTAL COVASNA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66" sId="1" ref="A26:XFD26" action="deleteRow">
    <undo index="65535" exp="area" ref3D="1" dr="$H$1:$N$1048576" dn="Z_65B035E3_87FA_46C5_996E_864F2C8D0EBC_.wvu.Cols" sId="1"/>
    <undo index="65535" exp="area" ref3D="1" dr="$G$1:$R$1048576" dn="Z_36624B2D_80F9_4F79_AC4A_B3547C36F23F_.wvu.Cols" sId="1"/>
    <rfmt sheetId="1" xfDxf="1" sqref="A26:XFD26" start="0" length="0"/>
    <rfmt sheetId="1" sqref="A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6" t="inlineStr">
        <is>
          <t>DÂMBOVIȚA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6">
        <f>W26+X26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6">
        <f>AC26+AD26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6"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67" sId="1" ref="A27:XFD27" action="deleteRow">
    <undo index="65535" exp="area" ref3D="1" dr="$H$1:$N$1048576" dn="Z_65B035E3_87FA_46C5_996E_864F2C8D0EBC_.wvu.Cols" sId="1"/>
    <undo index="65535" exp="area" ref3D="1" dr="$G$1:$R$1048576" dn="Z_36624B2D_80F9_4F79_AC4A_B3547C36F23F_.wvu.Cols" sId="1"/>
    <rfmt sheetId="1" xfDxf="1" sqref="A27:XFD27" start="0" length="0"/>
    <rcc rId="0" sId="1" dxf="1">
      <nc r="A27">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7">
        <f>T27+U27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7">
        <f>W27+X27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7">
        <f>Z27+AA27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2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7">
        <f>AC27+AD27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7">
        <f>S27+V27+Y27+AB27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7">
        <f>AE27+AF27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68" sId="1" ref="A27:XFD27" action="deleteRow">
    <undo index="65535" exp="area" dr="AK26:AK27" r="AK28" sId="1"/>
    <undo index="65535" exp="area" dr="AJ26:AJ27" r="AJ28" sId="1"/>
    <undo index="65535" exp="area" dr="AI26:AI27" r="AI28" sId="1"/>
    <undo index="65535" exp="area" dr="AH26:AH27" r="AH28" sId="1"/>
    <undo index="65535" exp="area" dr="AG26:AG27" r="AG28" sId="1"/>
    <undo index="65535" exp="area" dr="AF26:AF27" r="AF28" sId="1"/>
    <undo index="65535" exp="area" dr="AE26:AE27" r="AE28" sId="1"/>
    <undo index="65535" exp="area" dr="AD26:AD27" r="AD28" sId="1"/>
    <undo index="65535" exp="area" dr="AC26:AC27" r="AC28" sId="1"/>
    <undo index="65535" exp="area" dr="AB26:AB27" r="AB28" sId="1"/>
    <undo index="65535" exp="area" dr="AA26:AA27" r="AA28" sId="1"/>
    <undo index="65535" exp="area" dr="Z26:Z27" r="Z28" sId="1"/>
    <undo index="65535" exp="area" dr="Y26:Y27" r="Y28" sId="1"/>
    <undo index="65535" exp="area" dr="X26:X27" r="X28" sId="1"/>
    <undo index="65535" exp="area" dr="W26:W27" r="W28" sId="1"/>
    <undo index="65535" exp="area" dr="V26:V27" r="V28" sId="1"/>
    <undo index="65535" exp="area" dr="U26:U27" r="U28" sId="1"/>
    <undo index="65535" exp="area" dr="T26:T27" r="T28" sId="1"/>
    <undo index="65535" exp="area" dr="S26:S27" r="S28" sId="1"/>
    <undo index="65535" exp="area" ref3D="1" dr="$H$1:$N$1048576" dn="Z_65B035E3_87FA_46C5_996E_864F2C8D0EBC_.wvu.Cols" sId="1"/>
    <undo index="65535" exp="area" ref3D="1" dr="$G$1:$R$1048576" dn="Z_36624B2D_80F9_4F79_AC4A_B3547C36F23F_.wvu.Cols" sId="1"/>
    <rfmt sheetId="1" xfDxf="1" sqref="A27:XFD27" start="0" length="0"/>
    <rfmt sheetId="1" sqref="A2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7">
        <f>T27+U27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7">
        <f>W27+X27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7">
        <f>Z27+AA27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2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7">
        <f>AC27+AD27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7">
        <f>S27+V27+Y27+AB27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7">
        <f>AE27+AF27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69" sId="1" ref="A27:XFD27" action="deleteRow">
    <undo index="65535" exp="area" ref3D="1" dr="$H$1:$N$1048576" dn="Z_65B035E3_87FA_46C5_996E_864F2C8D0EBC_.wvu.Cols" sId="1"/>
    <undo index="65535" exp="area" ref3D="1" dr="$G$1:$R$1048576" dn="Z_36624B2D_80F9_4F79_AC4A_B3547C36F23F_.wvu.Cols" sId="1"/>
    <rfmt sheetId="1" xfDxf="1" sqref="A27:XFD27" start="0" length="0"/>
    <rfmt sheetId="1" sqref="A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7" t="inlineStr">
        <is>
          <t>TOTAL DÂMBOVIȚA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7"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7">
        <f>SUM(S26:S26)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7">
        <f>SUM(T26:T26)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7">
        <f>SUM(U26:U26)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7">
        <f>SUM(V26:V26)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7">
        <f>SUM(W26:W26)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7">
        <f>SUM(X26:X26)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7">
        <f>SUM(Y26:Y26)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7">
        <f>SUM(Z26:Z26)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7">
        <f>SUM(AA26:AA26)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7">
        <f>SUM(AB26:AB26)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7">
        <f>SUM(AC26:AC26)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7">
        <f>SUM(AD26:AD26)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7">
        <f>SUM(AE26:AE26)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7">
        <f>SUM(AF26:AF26)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7">
        <f>SUM(AG26:AG26)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7">
        <f>SUM(AH26:AH26)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7">
        <f>SUM(AI26:AI26)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7">
        <f>SUM(AJ26:AJ26)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7">
        <f>SUM(AK26:AK26)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70" sId="1" ref="A27:XFD27" action="deleteRow">
    <undo index="65535" exp="area" ref3D="1" dr="$H$1:$N$1048576" dn="Z_65B035E3_87FA_46C5_996E_864F2C8D0EBC_.wvu.Cols" sId="1"/>
    <undo index="65535" exp="area" ref3D="1" dr="$G$1:$R$1048576" dn="Z_36624B2D_80F9_4F79_AC4A_B3547C36F23F_.wvu.Cols" sId="1"/>
    <rfmt sheetId="1" xfDxf="1" sqref="A27:XFD27" start="0" length="0"/>
    <rfmt sheetId="1" sqref="A2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7" t="inlineStr">
        <is>
          <t>DOLJ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AA2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7"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71" sId="1" ref="A29:XFD29" action="deleteRow">
    <undo index="65535" exp="area" dr="AK27:AK29" r="AK30" sId="1"/>
    <undo index="65535" exp="area" dr="AJ27:AJ29" r="AJ30" sId="1"/>
    <undo index="65535" exp="area" dr="AI27:AI29" r="AI30" sId="1"/>
    <undo index="65535" exp="area" dr="AH27:AH29" r="AH30" sId="1"/>
    <undo index="65535" exp="area" dr="AG27:AG29" r="AG30" sId="1"/>
    <undo index="65535" exp="area" dr="AF27:AF29" r="AF30" sId="1"/>
    <undo index="65535" exp="area" dr="AE27:AE29" r="AE30" sId="1"/>
    <undo index="65535" exp="area" dr="AD27:AD29" r="AD30" sId="1"/>
    <undo index="65535" exp="area" dr="AC27:AC29" r="AC30" sId="1"/>
    <undo index="65535" exp="area" dr="AB27:AB29" r="AB30" sId="1"/>
    <undo index="65535" exp="area" dr="AA27:AA29" r="AA30" sId="1"/>
    <undo index="65535" exp="area" dr="Z27:Z29" r="Z30" sId="1"/>
    <undo index="65535" exp="area" dr="Y27:Y29" r="Y30" sId="1"/>
    <undo index="65535" exp="area" dr="X27:X29" r="X30" sId="1"/>
    <undo index="65535" exp="area" dr="W27:W29" r="W30" sId="1"/>
    <undo index="65535" exp="area" dr="V27:V29" r="V30" sId="1"/>
    <undo index="65535" exp="area" dr="U27:U29" r="U30" sId="1"/>
    <undo index="65535" exp="area" dr="T27:T29" r="T30" sId="1"/>
    <undo index="65535" exp="area" dr="S27:S29" r="S30" sId="1"/>
    <undo index="65535" exp="area" ref3D="1" dr="$H$1:$N$1048576" dn="Z_65B035E3_87FA_46C5_996E_864F2C8D0EBC_.wvu.Cols" sId="1"/>
    <undo index="65535" exp="area" ref3D="1" dr="$G$1:$R$1048576" dn="Z_36624B2D_80F9_4F79_AC4A_B3547C36F23F_.wvu.Cols" sId="1"/>
    <rfmt sheetId="1" xfDxf="1" sqref="A29:XFD29" start="0" length="0"/>
    <rfmt sheetId="1" sqref="A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9">
        <f>T29+U29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9">
        <f>W29+X29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9">
        <f>Z29+AA29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9">
        <f>AC29+AD29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9">
        <f>S29+V29+Y29+AB29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9">
        <f>AE29+AF29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72" sId="1" ref="A29:XFD29" action="deleteRow">
    <undo index="65535" exp="area" ref3D="1" dr="$H$1:$N$1048576" dn="Z_65B035E3_87FA_46C5_996E_864F2C8D0EBC_.wvu.Cols" sId="1"/>
    <undo index="65535" exp="area" ref3D="1" dr="$G$1:$R$1048576" dn="Z_36624B2D_80F9_4F79_AC4A_B3547C36F23F_.wvu.Cols" sId="1"/>
    <rfmt sheetId="1" xfDxf="1" sqref="A29:XFD29" start="0" length="0"/>
    <rfmt sheetId="1" sqref="A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29" t="inlineStr">
        <is>
          <t>TOTAL DOLJ</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9">
        <f>SUM(S27:S28)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9">
        <f>SUM(T27:T28)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9">
        <f>SUM(U27:U28)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9">
        <f>SUM(V27:V28)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9">
        <f>SUM(W27:W28)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9">
        <f>SUM(X27:X28)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9">
        <f>SUM(Y27:Y28)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9">
        <f>SUM(Z27:Z28)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9">
        <f>SUM(AA27:AA28)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9">
        <f>SUM(AB27:AB28)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9">
        <f>SUM(AC27:AC28)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9">
        <f>SUM(AD27:AD28)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9">
        <f>SUM(AE27:AE28)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9">
        <f>SUM(AF27:AF28)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9">
        <f>SUM(AG27:AG28)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29">
        <f>SUM(AH27:AH28)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29">
        <f>SUM(AI27:AI28)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9">
        <f>SUM(AJ27:AJ28)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9">
        <f>SUM(AK27:AK28)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73" sId="1" ref="A29:XFD29" action="deleteRow">
    <undo index="65535" exp="area" ref3D="1" dr="$H$1:$N$1048576" dn="Z_65B035E3_87FA_46C5_996E_864F2C8D0EBC_.wvu.Cols" sId="1"/>
    <undo index="65535" exp="area" ref3D="1" dr="$G$1:$R$1048576" dn="Z_36624B2D_80F9_4F79_AC4A_B3547C36F23F_.wvu.Cols" sId="1"/>
    <rfmt sheetId="1" xfDxf="1" sqref="A29:XFD29" start="0" length="0"/>
    <rfmt sheetId="1" sqref="A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9" t="inlineStr">
        <is>
          <t>GALAȚI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9"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74" sId="1" ref="A30:XFD30" action="deleteRow">
    <undo index="65535" exp="area" ref3D="1" dr="$H$1:$N$1048576" dn="Z_65B035E3_87FA_46C5_996E_864F2C8D0EBC_.wvu.Cols" sId="1"/>
    <undo index="65535" exp="area" ref3D="1" dr="$G$1:$R$1048576" dn="Z_36624B2D_80F9_4F79_AC4A_B3547C36F23F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0">
        <f>T30+U30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0">
        <f>W30+X30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0">
        <f>AC30+AD30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0">
        <f>S30+V30+Y30+AB30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0">
        <f>AE30+AF30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75" sId="1" ref="A30:XFD30" action="deleteRow">
    <undo index="65535" exp="area" dr="AK29:AK30" r="AK31" sId="1"/>
    <undo index="65535" exp="area" dr="AJ29:AJ30" r="AJ31" sId="1"/>
    <undo index="65535" exp="area" dr="AI29:AI30" r="AI31" sId="1"/>
    <undo index="65535" exp="area" dr="AH29:AH30" r="AH31" sId="1"/>
    <undo index="65535" exp="area" dr="AG29:AG30" r="AG31" sId="1"/>
    <undo index="65535" exp="area" dr="AF29:AF30" r="AF31" sId="1"/>
    <undo index="65535" exp="area" dr="AE29:AE30" r="AE31" sId="1"/>
    <undo index="65535" exp="area" dr="AD29:AD30" r="AD31" sId="1"/>
    <undo index="65535" exp="area" dr="AC29:AC30" r="AC31" sId="1"/>
    <undo index="65535" exp="area" dr="AB29:AB30" r="AB31" sId="1"/>
    <undo index="65535" exp="area" dr="AA29:AA30" r="AA31" sId="1"/>
    <undo index="65535" exp="area" dr="Z29:Z30" r="Z31" sId="1"/>
    <undo index="65535" exp="area" dr="Y29:Y30" r="Y31" sId="1"/>
    <undo index="65535" exp="area" dr="X29:X30" r="X31" sId="1"/>
    <undo index="65535" exp="area" dr="W29:W30" r="W31" sId="1"/>
    <undo index="65535" exp="area" dr="V29:V30" r="V31" sId="1"/>
    <undo index="65535" exp="area" dr="U29:U30" r="U31" sId="1"/>
    <undo index="65535" exp="area" dr="T29:T30" r="T31" sId="1"/>
    <undo index="65535" exp="area" dr="S29:S30" r="S31" sId="1"/>
    <undo index="65535" exp="area" ref3D="1" dr="$H$1:$N$1048576" dn="Z_65B035E3_87FA_46C5_996E_864F2C8D0EBC_.wvu.Cols" sId="1"/>
    <undo index="65535" exp="area" ref3D="1" dr="$G$1:$R$1048576" dn="Z_36624B2D_80F9_4F79_AC4A_B3547C36F23F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0">
        <f>T30+U30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0">
        <f>W30+X30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0">
        <f>AC30+AD30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0">
        <f>S30+V30+Y30+AB30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0">
        <f>AE30+AF30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76" sId="1" ref="A30:XFD30" action="deleteRow">
    <undo index="65535" exp="area" ref3D="1" dr="$H$1:$N$1048576" dn="Z_65B035E3_87FA_46C5_996E_864F2C8D0EBC_.wvu.Cols" sId="1"/>
    <undo index="65535" exp="area" ref3D="1" dr="$G$1:$R$1048576" dn="Z_36624B2D_80F9_4F79_AC4A_B3547C36F23F_.wvu.Cols" sId="1"/>
    <rfmt sheetId="1" xfDxf="1" sqref="A30:XFD30" start="0" length="0"/>
    <rfmt sheetId="1" sqref="A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0" t="inlineStr">
        <is>
          <t>TOTAL GALAȚI</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0">
        <f>SUM(S29:S29)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0">
        <f>SUM(T29:T29)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0">
        <f>SUM(U29:U29)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0">
        <f>SUM(V29:V29)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0">
        <f>SUM(W29:W29)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0">
        <f>SUM(X29:X29)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0">
        <f>SUM(Y29:Y29)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0">
        <f>SUM(Z29:Z29)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0">
        <f>SUM(AA29:AA29)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0">
        <f>SUM(AB29:AB29)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0">
        <f>SUM(AC29:AC29)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0">
        <f>SUM(AD29:AD29)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0">
        <f>SUM(AE29:AE29)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0">
        <f>SUM(AF29:AF29)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0">
        <f>SUM(AG29:AG29)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0">
        <f>SUM(AH29:AH29)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0">
        <f>SUM(AI29:AI29)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0">
        <f>SUM(AJ29:AJ29)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0">
        <f>SUM(AK29:AK29)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77" sId="1" ref="A30:XFD30" action="deleteRow">
    <undo index="65535" exp="area" ref3D="1" dr="$H$1:$N$1048576" dn="Z_65B035E3_87FA_46C5_996E_864F2C8D0EBC_.wvu.Cols" sId="1"/>
    <undo index="65535" exp="area" ref3D="1" dr="$G$1:$R$1048576" dn="Z_36624B2D_80F9_4F79_AC4A_B3547C36F23F_.wvu.Cols" sId="1"/>
    <rfmt sheetId="1" xfDxf="1" sqref="A30:XFD30" start="0" length="0"/>
    <rfmt sheetId="1" sqref="A3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0" t="inlineStr">
        <is>
          <t>GIURGIU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0">
        <f>S30+V30+Y30+AB30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0">
        <f>AE30+AF30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78" sId="1" ref="A31:XFD31" action="deleteRow">
    <undo index="65535" exp="area" ref3D="1" dr="$H$1:$N$1048576" dn="Z_65B035E3_87FA_46C5_996E_864F2C8D0EBC_.wvu.Cols" sId="1"/>
    <undo index="65535" exp="area" ref3D="1" dr="$G$1:$R$1048576" dn="Z_36624B2D_80F9_4F79_AC4A_B3547C36F23F_.wvu.Cols" sId="1"/>
    <rfmt sheetId="1" xfDxf="1" sqref="A31:XFD31" start="0" length="0"/>
    <rcc rId="0" sId="1" dxf="1">
      <nc r="A31">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3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1">
        <f>T31+U31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1">
        <f>W31+X31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1">
        <f>Z31+AA31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1">
        <f>AC31+AD31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1">
        <f>S31+V31+Y31+AB31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1">
        <f>AE31+AF31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79" sId="1" ref="A31:XFD31" action="deleteRow">
    <undo index="65535" exp="area" dr="AK30:AK31" r="AK32" sId="1"/>
    <undo index="65535" exp="area" dr="AJ30:AJ31" r="AJ32" sId="1"/>
    <undo index="65535" exp="area" dr="AI30:AI31" r="AI32" sId="1"/>
    <undo index="65535" exp="area" dr="AH30:AH31" r="AH32" sId="1"/>
    <undo index="65535" exp="area" dr="AG30:AG31" r="AG32" sId="1"/>
    <undo index="65535" exp="area" dr="AF30:AF31" r="AF32" sId="1"/>
    <undo index="65535" exp="area" dr="AE30:AE31" r="AE32" sId="1"/>
    <undo index="65535" exp="area" dr="AD30:AD31" r="AD32" sId="1"/>
    <undo index="65535" exp="area" dr="AC30:AC31" r="AC32" sId="1"/>
    <undo index="65535" exp="area" dr="AB30:AB31" r="AB32" sId="1"/>
    <undo index="65535" exp="area" dr="AA30:AA31" r="AA32" sId="1"/>
    <undo index="65535" exp="area" dr="Z30:Z31" r="Z32" sId="1"/>
    <undo index="65535" exp="area" dr="Y30:Y31" r="Y32" sId="1"/>
    <undo index="65535" exp="area" dr="X30:X31" r="X32" sId="1"/>
    <undo index="65535" exp="area" dr="W30:W31" r="W32" sId="1"/>
    <undo index="65535" exp="area" dr="V30:V31" r="V32" sId="1"/>
    <undo index="65535" exp="area" dr="U30:U31" r="U32" sId="1"/>
    <undo index="65535" exp="area" dr="T30:T31" r="T32" sId="1"/>
    <undo index="65535" exp="area" dr="S30:S31" r="S32" sId="1"/>
    <undo index="65535" exp="area" ref3D="1" dr="$H$1:$N$1048576" dn="Z_65B035E3_87FA_46C5_996E_864F2C8D0EBC_.wvu.Cols" sId="1"/>
    <undo index="65535" exp="area" ref3D="1" dr="$G$1:$R$1048576" dn="Z_36624B2D_80F9_4F79_AC4A_B3547C36F23F_.wvu.Cols" sId="1"/>
    <rfmt sheetId="1" xfDxf="1" sqref="A31:XFD31" start="0" length="0"/>
    <rfmt sheetId="1" sqref="A3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1">
        <f>T31+U31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1">
        <f>W31+X31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1">
        <f>Z31+AA31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1">
        <f>AC31+AD31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1">
        <f>S31+V31+Y31+AB31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1">
        <f>AE31+AF31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80" sId="1" ref="A31:XFD31" action="deleteRow">
    <undo index="65535" exp="area" ref3D="1" dr="$H$1:$N$1048576" dn="Z_65B035E3_87FA_46C5_996E_864F2C8D0EBC_.wvu.Cols" sId="1"/>
    <undo index="65535" exp="area" ref3D="1" dr="$G$1:$R$1048576" dn="Z_36624B2D_80F9_4F79_AC4A_B3547C36F23F_.wvu.Cols" sId="1"/>
    <rfmt sheetId="1" xfDxf="1" sqref="A31:XFD31" start="0" length="0"/>
    <rfmt sheetId="1" sqref="A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1" t="inlineStr">
        <is>
          <t>TOTAL GIURGIU</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1">
        <f>SUM(S30:S30)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1">
        <f>SUM(T30:T30)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1">
        <f>SUM(U30:U30)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1">
        <f>SUM(V30:V30)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1">
        <f>SUM(W30:W30)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1">
        <f>SUM(X30:X30)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1">
        <f>SUM(Y30:Y30)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1">
        <f>SUM(Z30:Z30)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1">
        <f>SUM(AA30:AA30)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1">
        <f>SUM(AB30:AB30)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1">
        <f>SUM(AC30:AC30)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1">
        <f>SUM(AD30:AD30)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1">
        <f>SUM(AE30:AE30)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1">
        <f>SUM(AF30:AF30)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1">
        <f>SUM(AG30:AG30)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1">
        <f>SUM(AH30:AH30)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1">
        <f>SUM(AI30:AI30)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1">
        <f>SUM(AJ30:AJ30)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1">
        <f>SUM(AK30:AK30)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81" sId="1" ref="A31:XFD31" action="deleteRow">
    <undo index="65535" exp="area" ref3D="1" dr="$H$1:$N$1048576" dn="Z_65B035E3_87FA_46C5_996E_864F2C8D0EBC_.wvu.Cols" sId="1"/>
    <undo index="65535" exp="area" ref3D="1" dr="$G$1:$R$1048576" dn="Z_36624B2D_80F9_4F79_AC4A_B3547C36F23F_.wvu.Cols" sId="1"/>
    <rfmt sheetId="1" xfDxf="1" sqref="A31:XFD31" start="0" length="0"/>
    <rfmt sheetId="1" sqref="A3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1" t="inlineStr">
        <is>
          <t>GORJ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1"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82" sId="1" ref="A35:XFD35" action="deleteRow">
    <undo index="65535" exp="area" ref3D="1" dr="$H$1:$N$1048576" dn="Z_65B035E3_87FA_46C5_996E_864F2C8D0EBC_.wvu.Cols" sId="1"/>
    <undo index="65535" exp="area" ref3D="1" dr="$G$1:$R$1048576" dn="Z_36624B2D_80F9_4F79_AC4A_B3547C36F23F_.wvu.Cols" sId="1"/>
    <rfmt sheetId="1" xfDxf="1" sqref="A35:XFD35" start="0" length="0"/>
    <rfmt sheetId="1" sqref="A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5" t="inlineStr">
        <is>
          <t>TOTAL GORJ</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5">
        <f>SUM(S31:S34)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5">
        <f>SUM(T31:T34)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5">
        <f>SUM(U31:U34)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5">
        <f>SUM(V31:V34)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5">
        <f>SUM(W31:W34)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5">
        <f>SUM(X31:X34)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5">
        <f>SUM(Y31:Y34)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5">
        <f>SUM(Z31:Z34)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5">
        <f>SUM(AA31:AA34)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5">
        <f>SUM(AB31:AB34)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5">
        <f>SUM(AC31:AC34)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5">
        <f>SUM(AD31:AD34)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5">
        <f>SUM(AE31:AE34)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5">
        <f>SUM(AF31:AF34)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5">
        <f>SUM(AG31:AG34)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5">
        <f>SUM(AH31:AH34)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5">
        <f>SUM(AI31:AI34)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5">
        <f>SUM(AJ31:AJ34)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5">
        <f>SUM(AK31:AK34)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83" sId="1" ref="A35:XFD35" action="deleteRow">
    <undo index="65535" exp="area" ref3D="1" dr="$H$1:$N$1048576" dn="Z_65B035E3_87FA_46C5_996E_864F2C8D0EBC_.wvu.Cols" sId="1"/>
    <undo index="65535" exp="area" ref3D="1" dr="$G$1:$R$1048576" dn="Z_36624B2D_80F9_4F79_AC4A_B3547C36F23F_.wvu.Cols" sId="1"/>
    <rfmt sheetId="1" xfDxf="1" sqref="A35:XFD35" start="0" length="0"/>
    <rfmt sheetId="1" sqref="A3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5" t="inlineStr">
        <is>
          <t>HARGHITA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U3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5"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84" sId="1" ref="A37:XFD37" action="deleteRow">
    <undo index="65535" exp="area" ref3D="1" dr="$H$1:$N$1048576" dn="Z_65B035E3_87FA_46C5_996E_864F2C8D0EBC_.wvu.Cols" sId="1"/>
    <undo index="65535" exp="area" ref3D="1" dr="$G$1:$R$1048576" dn="Z_36624B2D_80F9_4F79_AC4A_B3547C36F23F_.wvu.Cols" sId="1"/>
    <rfmt sheetId="1" xfDxf="1" sqref="A37:XFD37" start="0" length="0"/>
    <rcc rId="0" sId="1" dxf="1">
      <nc r="A37">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3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7"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85" sId="1" ref="A37:XFD37" action="deleteRow">
    <undo index="65535" exp="area" ref3D="1" dr="$H$1:$N$1048576" dn="Z_65B035E3_87FA_46C5_996E_864F2C8D0EBC_.wvu.Cols" sId="1"/>
    <undo index="65535" exp="area" ref3D="1" dr="$G$1:$R$1048576" dn="Z_36624B2D_80F9_4F79_AC4A_B3547C36F23F_.wvu.Cols" sId="1"/>
    <rfmt sheetId="1" xfDxf="1" sqref="A37:XFD37" start="0" length="0"/>
    <rcc rId="0" sId="1" dxf="1">
      <nc r="A37">
        <v>4</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3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7"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86" sId="1" ref="A37:XFD37" action="deleteRow">
    <undo index="65535" exp="area" dr="AK35:AK37" r="AK38" sId="1"/>
    <undo index="65535" exp="area" dr="AJ35:AJ37" r="AJ38" sId="1"/>
    <undo index="65535" exp="area" dr="AI35:AI37" r="AI38" sId="1"/>
    <undo index="65535" exp="area" dr="AH35:AH37" r="AH38" sId="1"/>
    <undo index="65535" exp="area" dr="AG35:AG37" r="AG38" sId="1"/>
    <undo index="65535" exp="area" dr="AF35:AF37" r="AF38" sId="1"/>
    <undo index="65535" exp="area" dr="AE35:AE37" r="AE38" sId="1"/>
    <undo index="65535" exp="area" dr="AD35:AD37" r="AD38" sId="1"/>
    <undo index="65535" exp="area" dr="AC35:AC37" r="AC38" sId="1"/>
    <undo index="65535" exp="area" dr="AB35:AB37" r="AB38" sId="1"/>
    <undo index="65535" exp="area" dr="AA35:AA37" r="AA38" sId="1"/>
    <undo index="65535" exp="area" dr="Z35:Z37" r="Z38" sId="1"/>
    <undo index="65535" exp="area" dr="Y35:Y37" r="Y38" sId="1"/>
    <undo index="65535" exp="area" dr="X35:X37" r="X38" sId="1"/>
    <undo index="65535" exp="area" dr="W35:W37" r="W38" sId="1"/>
    <undo index="65535" exp="area" dr="V35:V37" r="V38" sId="1"/>
    <undo index="65535" exp="area" dr="U35:U37" r="U38" sId="1"/>
    <undo index="65535" exp="area" dr="T35:T37" r="T38" sId="1"/>
    <undo index="65535" exp="area" dr="S35:S37" r="S38" sId="1"/>
    <undo index="65535" exp="area" ref3D="1" dr="$H$1:$N$1048576" dn="Z_65B035E3_87FA_46C5_996E_864F2C8D0EBC_.wvu.Cols" sId="1"/>
    <undo index="65535" exp="area" ref3D="1" dr="$G$1:$R$1048576" dn="Z_36624B2D_80F9_4F79_AC4A_B3547C36F23F_.wvu.Cols" sId="1"/>
    <rfmt sheetId="1" xfDxf="1" sqref="A37:XFD37" start="0" length="0"/>
    <rfmt sheetId="1" sqref="A3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7">
        <f>T37+U37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7">
        <f>W37+X37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7">
        <f>Z37+AA37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7">
        <f>AC37+AD37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7">
        <f>S37+V37+Y37+AB37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7">
        <f>AE37+AF37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87" sId="1" ref="A37:XFD37" action="deleteRow">
    <undo index="65535" exp="area" ref3D="1" dr="$H$1:$N$1048576" dn="Z_65B035E3_87FA_46C5_996E_864F2C8D0EBC_.wvu.Cols" sId="1"/>
    <undo index="65535" exp="area" ref3D="1" dr="$G$1:$R$1048576" dn="Z_36624B2D_80F9_4F79_AC4A_B3547C36F23F_.wvu.Cols" sId="1"/>
    <rfmt sheetId="1" xfDxf="1" sqref="A37:XFD37" start="0" length="0"/>
    <rfmt sheetId="1" sqref="A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7" t="inlineStr">
        <is>
          <t>TOTAL HARGHITA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7"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7">
        <f>SUM(S35:S36)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7">
        <f>SUM(T35:T36)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7">
        <f>SUM(U35:U36)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7">
        <f>SUM(V35:V36)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7">
        <f>SUM(W35:W36)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7">
        <f>SUM(X35:X36)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7">
        <f>SUM(Y35:Y36)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7">
        <f>SUM(Z35:Z36)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7">
        <f>SUM(AA35:AA36)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7">
        <f>SUM(AB35:AB36)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7">
        <f>SUM(AC35:AC36)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7">
        <f>SUM(AD35:AD36)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7">
        <f>SUM(AE35:AE36)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7">
        <f>SUM(AF35:AF36)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7">
        <f>SUM(AG35:AG36)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7">
        <f>SUM(AH35:AH36)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7">
        <f>SUM(AI35:AI36)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7">
        <f>SUM(AJ35:AJ36)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7">
        <f>SUM(AK35:AK36)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88" sId="1" ref="A37:XFD37" action="deleteRow">
    <undo index="65535" exp="area" ref3D="1" dr="$H$1:$N$1048576" dn="Z_65B035E3_87FA_46C5_996E_864F2C8D0EBC_.wvu.Cols" sId="1"/>
    <undo index="65535" exp="area" ref3D="1" dr="$G$1:$R$1048576" dn="Z_36624B2D_80F9_4F79_AC4A_B3547C36F23F_.wvu.Cols" sId="1"/>
    <rfmt sheetId="1" xfDxf="1" sqref="A37:XFD37" start="0" length="0"/>
    <rfmt sheetId="1" sqref="A3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7" t="inlineStr">
        <is>
          <t>HUNEDOARA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7">
        <f>W37+X37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7"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89" sId="1" ref="A38:XFD38" action="deleteRow">
    <undo index="65535" exp="area" ref3D="1" dr="$H$1:$N$1048576" dn="Z_65B035E3_87FA_46C5_996E_864F2C8D0EBC_.wvu.Cols" sId="1"/>
    <undo index="65535" exp="area" ref3D="1" dr="$G$1:$R$1048576" dn="Z_36624B2D_80F9_4F79_AC4A_B3547C36F23F_.wvu.Cols" sId="1"/>
    <rfmt sheetId="1" xfDxf="1" sqref="A38:XFD38" start="0" length="0"/>
    <rcc rId="0" sId="1" dxf="1">
      <nc r="A38">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3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8">
        <f>T38+U38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8">
        <f>W38+X38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8">
        <f>Z38+AA38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8">
        <f>AC38+AD38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8">
        <f>S38+V38+Y38+AB38</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8">
        <f>AE38+AF38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90" sId="1" ref="A38:XFD38" action="deleteRow">
    <undo index="65535" exp="area" dr="AK37:AK38" r="AK39" sId="1"/>
    <undo index="65535" exp="area" dr="AJ37:AJ38" r="AJ39" sId="1"/>
    <undo index="65535" exp="area" dr="AI37:AI38" r="AI39" sId="1"/>
    <undo index="65535" exp="area" dr="AH37:AH38" r="AH39" sId="1"/>
    <undo index="65535" exp="area" dr="AG37:AG38" r="AG39" sId="1"/>
    <undo index="65535" exp="area" dr="AF37:AF38" r="AF39" sId="1"/>
    <undo index="65535" exp="area" dr="AE37:AE38" r="AE39" sId="1"/>
    <undo index="65535" exp="area" dr="AD37:AD38" r="AD39" sId="1"/>
    <undo index="65535" exp="area" dr="AC37:AC38" r="AC39" sId="1"/>
    <undo index="65535" exp="area" dr="AB37:AB38" r="AB39" sId="1"/>
    <undo index="65535" exp="area" dr="AA37:AA38" r="AA39" sId="1"/>
    <undo index="65535" exp="area" dr="Z37:Z38" r="Z39" sId="1"/>
    <undo index="65535" exp="area" dr="Y37:Y38" r="Y39" sId="1"/>
    <undo index="65535" exp="area" dr="X37:X38" r="X39" sId="1"/>
    <undo index="65535" exp="area" dr="W37:W38" r="W39" sId="1"/>
    <undo index="65535" exp="area" dr="V37:V38" r="V39" sId="1"/>
    <undo index="65535" exp="area" dr="U37:U38" r="U39" sId="1"/>
    <undo index="65535" exp="area" dr="T37:T38" r="T39" sId="1"/>
    <undo index="65535" exp="area" dr="S37:S38" r="S39" sId="1"/>
    <undo index="65535" exp="area" ref3D="1" dr="$H$1:$N$1048576" dn="Z_65B035E3_87FA_46C5_996E_864F2C8D0EBC_.wvu.Cols" sId="1"/>
    <undo index="65535" exp="area" ref3D="1" dr="$G$1:$R$1048576" dn="Z_36624B2D_80F9_4F79_AC4A_B3547C36F23F_.wvu.Cols" sId="1"/>
    <rfmt sheetId="1" xfDxf="1" sqref="A38:XFD38" start="0" length="0"/>
    <rfmt sheetId="1" sqref="A3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8">
        <f>T38+U38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8">
        <f>W38+X38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8">
        <f>Z38+AA38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8">
        <f>AC38+AD38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8">
        <f>S38+V38+Y38+AB38</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8">
        <f>AE38+AF38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91" sId="1" ref="A38:XFD38" action="deleteRow">
    <undo index="65535" exp="area" ref3D="1" dr="$H$1:$N$1048576" dn="Z_65B035E3_87FA_46C5_996E_864F2C8D0EBC_.wvu.Cols" sId="1"/>
    <undo index="65535" exp="area" ref3D="1" dr="$G$1:$R$1048576" dn="Z_36624B2D_80F9_4F79_AC4A_B3547C36F23F_.wvu.Cols" sId="1"/>
    <rfmt sheetId="1" xfDxf="1" sqref="A38:XFD38" start="0" length="0"/>
    <rfmt sheetId="1" sqref="A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38" t="inlineStr">
        <is>
          <t>TOTAL HUNEDOARA</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38"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8">
        <f>SUM(S37:S37)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8">
        <f>SUM(T37:T37)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8">
        <f>SUM(U37:U37)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8">
        <f>SUM(V37:V37)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8">
        <f>SUM(W37:W37)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8">
        <f>SUM(X37:X37)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8">
        <f>SUM(Y37:Y37)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8">
        <f>SUM(Z37:Z37)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8">
        <f>SUM(AA37:AA37)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8">
        <f>SUM(AB37:AB37)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8">
        <f>SUM(AC37:AC37)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8">
        <f>SUM(AD37:AD37)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8">
        <f>SUM(AE37:AE37)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8">
        <f>SUM(AF37:AF37)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8">
        <f>SUM(AG37:AG37)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8">
        <f>SUM(AH37:AH37)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8">
        <f>SUM(AI37:AI37)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8">
        <f>SUM(AJ37:AJ37)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8">
        <f>SUM(AK37:AK37)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92" sId="1" ref="A38:XFD38" action="deleteRow">
    <undo index="65535" exp="area" ref3D="1" dr="$H$1:$N$1048576" dn="Z_65B035E3_87FA_46C5_996E_864F2C8D0EBC_.wvu.Cols" sId="1"/>
    <undo index="65535" exp="area" ref3D="1" dr="$G$1:$R$1048576" dn="Z_36624B2D_80F9_4F79_AC4A_B3547C36F23F_.wvu.Cols" sId="1"/>
    <rfmt sheetId="1" xfDxf="1" sqref="A38:XFD38" start="0" length="0"/>
    <rfmt sheetId="1" sqref="A3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8" t="inlineStr">
        <is>
          <t>IALOMIȚA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8"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93" sId="1" ref="A40:XFD40" action="deleteRow">
    <undo index="65535" exp="area" dr="AK38:AK40" r="AK41" sId="1"/>
    <undo index="65535" exp="area" dr="AJ38:AJ40" r="AJ41" sId="1"/>
    <undo index="65535" exp="area" dr="AI38:AI40" r="AI41" sId="1"/>
    <undo index="65535" exp="area" dr="AH38:AH40" r="AH41" sId="1"/>
    <undo index="65535" exp="area" dr="AG38:AG40" r="AG41" sId="1"/>
    <undo index="65535" exp="area" dr="AF38:AF40" r="AF41" sId="1"/>
    <undo index="65535" exp="area" dr="AE38:AE40" r="AE41" sId="1"/>
    <undo index="65535" exp="area" dr="AD38:AD40" r="AD41" sId="1"/>
    <undo index="65535" exp="area" dr="AC38:AC40" r="AC41" sId="1"/>
    <undo index="65535" exp="area" dr="AB38:AB40" r="AB41" sId="1"/>
    <undo index="65535" exp="area" dr="AA38:AA40" r="AA41" sId="1"/>
    <undo index="65535" exp="area" dr="Z38:Z40" r="Z41" sId="1"/>
    <undo index="65535" exp="area" dr="Y38:Y40" r="Y41" sId="1"/>
    <undo index="65535" exp="area" dr="X38:X40" r="X41" sId="1"/>
    <undo index="65535" exp="area" dr="W38:W40" r="W41" sId="1"/>
    <undo index="65535" exp="area" dr="V38:V40" r="V41" sId="1"/>
    <undo index="65535" exp="area" dr="U38:U40" r="U41" sId="1"/>
    <undo index="65535" exp="area" dr="T38:T40" r="T41" sId="1"/>
    <undo index="65535" exp="area" dr="S38:S40" r="S41" sId="1"/>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94" sId="1" ref="A40:XFD40" action="deleteRow">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0" t="inlineStr">
        <is>
          <t>TOTAL IALOMIȚA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0">
        <f>SUM(S38:S39)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0">
        <f>SUM(T38:T39)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0">
        <f>SUM(U38:U39)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0">
        <f>SUM(V38:V39)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0">
        <f>SUM(W38:W39)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0">
        <f>SUM(X38:X39)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0">
        <f>SUM(Y38:Y39)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0">
        <f>SUM(Z38:Z39)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0">
        <f>SUM(AA38:AA39)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0">
        <f>SUM(AB38:AB39)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0">
        <f>SUM(AC38:AC39)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0">
        <f>SUM(AD38:AD39)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0">
        <f>SUM(AE38:AE39)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0">
        <f>SUM(AF38:AF39)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0">
        <f>SUM(AG38:AG39)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0">
        <f>SUM(AH38:AH39)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0">
        <f>SUM(AI38:AI39)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0">
        <f>SUM(AJ38:AJ39)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0">
        <f>SUM(AK38:AK39)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395" sId="1" ref="A40:XFD40" action="deleteRow">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0" t="inlineStr">
        <is>
          <t>IAȘI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96" sId="1" ref="A40:XFD40" action="deleteRow">
    <undo index="65535" exp="area" dr="AK40:AK42" r="AK43" sId="1"/>
    <undo index="65535" exp="area" dr="AJ40:AJ42" r="AJ43" sId="1"/>
    <undo index="65535" exp="area" dr="AI40:AI42" r="AI43" sId="1"/>
    <undo index="65535" exp="area" dr="AH40:AH42" r="AH43" sId="1"/>
    <undo index="65535" exp="area" dr="AG40:AG42" r="AG43" sId="1"/>
    <undo index="65535" exp="area" dr="AF40:AF42" r="AF43" sId="1"/>
    <undo index="65535" exp="area" dr="AE40:AE42" r="AE43" sId="1"/>
    <undo index="65535" exp="area" dr="AD40:AD42" r="AD43" sId="1"/>
    <undo index="65535" exp="area" dr="AC40:AC42" r="AC43" sId="1"/>
    <undo index="65535" exp="area" dr="AB40:AB42" r="AB43" sId="1"/>
    <undo index="65535" exp="area" dr="AA40:AA42" r="AA43" sId="1"/>
    <undo index="65535" exp="area" dr="Z40:Z42" r="Z43" sId="1"/>
    <undo index="65535" exp="area" dr="Y40:Y42" r="Y43" sId="1"/>
    <undo index="65535" exp="area" dr="X40:X42" r="X43" sId="1"/>
    <undo index="65535" exp="area" dr="W40:W42" r="W43" sId="1"/>
    <undo index="65535" exp="area" dr="V40:V42" r="V43" sId="1"/>
    <undo index="65535" exp="area" dr="U40:U42" r="U43" sId="1"/>
    <undo index="65535" exp="area" dr="T40:T42" r="T43" sId="1"/>
    <undo index="65535" exp="area" dr="S40:S42" r="S43" sId="1"/>
    <undo index="65535" exp="area" ref3D="1" dr="$H$1:$N$1048576" dn="Z_65B035E3_87FA_46C5_996E_864F2C8D0EBC_.wvu.Cols" sId="1"/>
    <undo index="65535" exp="area" ref3D="1" dr="$G$1:$R$1048576" dn="Z_36624B2D_80F9_4F79_AC4A_B3547C36F23F_.wvu.Cols" sId="1"/>
    <rfmt sheetId="1" xfDxf="1" sqref="A40:XFD40" start="0" length="0"/>
    <rcc rId="0" sId="1" dxf="1">
      <nc r="A40">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97" sId="1" ref="A40:XFD40" action="deleteRow">
    <undo index="65535" exp="area" dr="AK40:AK41" r="AK42" sId="1"/>
    <undo index="65535" exp="area" dr="AJ40:AJ41" r="AJ42" sId="1"/>
    <undo index="65535" exp="area" dr="AI40:AI41" r="AI42" sId="1"/>
    <undo index="65535" exp="area" dr="AH40:AH41" r="AH42" sId="1"/>
    <undo index="65535" exp="area" dr="AG40:AG41" r="AG42" sId="1"/>
    <undo index="65535" exp="area" dr="AF40:AF41" r="AF42" sId="1"/>
    <undo index="65535" exp="area" dr="AE40:AE41" r="AE42" sId="1"/>
    <undo index="65535" exp="area" dr="AD40:AD41" r="AD42" sId="1"/>
    <undo index="65535" exp="area" dr="AC40:AC41" r="AC42" sId="1"/>
    <undo index="65535" exp="area" dr="AB40:AB41" r="AB42" sId="1"/>
    <undo index="65535" exp="area" dr="AA40:AA41" r="AA42" sId="1"/>
    <undo index="65535" exp="area" dr="Z40:Z41" r="Z42" sId="1"/>
    <undo index="65535" exp="area" dr="Y40:Y41" r="Y42" sId="1"/>
    <undo index="65535" exp="area" dr="X40:X41" r="X42" sId="1"/>
    <undo index="65535" exp="area" dr="W40:W41" r="W42" sId="1"/>
    <undo index="65535" exp="area" dr="V40:V41" r="V42" sId="1"/>
    <undo index="65535" exp="area" dr="U40:U41" r="U42" sId="1"/>
    <undo index="65535" exp="area" dr="T40:T41" r="T42" sId="1"/>
    <undo index="65535" exp="area" dr="S40:S41" r="S42" sId="1"/>
    <undo index="65535" exp="area" ref3D="1" dr="$H$1:$N$1048576" dn="Z_65B035E3_87FA_46C5_996E_864F2C8D0EBC_.wvu.Cols" sId="1"/>
    <undo index="65535" exp="area" ref3D="1" dr="$G$1:$R$1048576" dn="Z_36624B2D_80F9_4F79_AC4A_B3547C36F23F_.wvu.Cols" sId="1"/>
    <rfmt sheetId="1" xfDxf="1" sqref="A40:XFD40" start="0" length="0"/>
    <rcc rId="0" sId="1" dxf="1">
      <nc r="A4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98" sId="1" ref="A40:XFD40" action="deleteRow">
    <undo index="65535" exp="area" dr="AK40" r="AK41" sId="1"/>
    <undo index="65535" exp="area" dr="AJ40" r="AJ41" sId="1"/>
    <undo index="65535" exp="area" dr="AI40" r="AI41" sId="1"/>
    <undo index="65535" exp="area" dr="AH40" r="AH41" sId="1"/>
    <undo index="65535" exp="area" dr="AG40" r="AG41" sId="1"/>
    <undo index="65535" exp="area" dr="AF40" r="AF41" sId="1"/>
    <undo index="65535" exp="area" dr="AE40" r="AE41" sId="1"/>
    <undo index="65535" exp="area" dr="AD40" r="AD41" sId="1"/>
    <undo index="65535" exp="area" dr="AC40" r="AC41" sId="1"/>
    <undo index="65535" exp="area" dr="AB40" r="AB41" sId="1"/>
    <undo index="65535" exp="area" dr="AA40" r="AA41" sId="1"/>
    <undo index="65535" exp="area" dr="Z40" r="Z41" sId="1"/>
    <undo index="65535" exp="area" dr="Y40" r="Y41" sId="1"/>
    <undo index="65535" exp="area" dr="X40" r="X41" sId="1"/>
    <undo index="65535" exp="area" dr="W40" r="W41" sId="1"/>
    <undo index="65535" exp="area" dr="V40" r="V41" sId="1"/>
    <undo index="65535" exp="area" dr="U40" r="U41" sId="1"/>
    <undo index="65535" exp="area" dr="T40" r="T41" sId="1"/>
    <undo index="65535" exp="area" dr="S40" r="S41" sId="1"/>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399" sId="1" ref="A40:XFD40" action="deleteRow">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0" t="inlineStr">
        <is>
          <t>TOTAL IAȘI</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00" sId="1" ref="A40:XFD40" action="deleteRow">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0" t="inlineStr">
        <is>
          <t>ILFOV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01" sId="1" ref="A40:XFD40" action="deleteRow">
    <undo index="65535" exp="area" dr="AK40:AK42" r="AK43" sId="1"/>
    <undo index="65535" exp="area" dr="AJ40:AJ42" r="AJ43" sId="1"/>
    <undo index="65535" exp="area" dr="AI40:AI42" r="AI43" sId="1"/>
    <undo index="65535" exp="area" dr="AH40:AH42" r="AH43" sId="1"/>
    <undo index="65535" exp="area" dr="AG40:AG42" r="AG43" sId="1"/>
    <undo index="65535" exp="area" dr="AF40:AF42" r="AF43" sId="1"/>
    <undo index="65535" exp="area" dr="AE40:AE42" r="AE43" sId="1"/>
    <undo index="65535" exp="area" dr="AD40:AD42" r="AD43" sId="1"/>
    <undo index="65535" exp="area" dr="AC40:AC42" r="AC43" sId="1"/>
    <undo index="65535" exp="area" dr="AB40:AB42" r="AB43" sId="1"/>
    <undo index="65535" exp="area" dr="AA40:AA42" r="AA43" sId="1"/>
    <undo index="65535" exp="area" dr="Z40:Z42" r="Z43" sId="1"/>
    <undo index="65535" exp="area" dr="Y40:Y42" r="Y43" sId="1"/>
    <undo index="65535" exp="area" dr="X40:X42" r="X43" sId="1"/>
    <undo index="65535" exp="area" dr="W40:W42" r="W43" sId="1"/>
    <undo index="65535" exp="area" dr="V40:V42" r="V43" sId="1"/>
    <undo index="65535" exp="area" dr="U40:U42" r="U43" sId="1"/>
    <undo index="65535" exp="area" dr="T40:T42" r="T43" sId="1"/>
    <undo index="65535" exp="area" dr="S40:S42" r="S43" sId="1"/>
    <undo index="65535" exp="area" ref3D="1" dr="$H$1:$N$1048576" dn="Z_65B035E3_87FA_46C5_996E_864F2C8D0EBC_.wvu.Cols" sId="1"/>
    <undo index="65535" exp="area" ref3D="1" dr="$G$1:$R$1048576" dn="Z_36624B2D_80F9_4F79_AC4A_B3547C36F23F_.wvu.Cols" sId="1"/>
    <rfmt sheetId="1" xfDxf="1" sqref="A40:XFD40" start="0" length="0"/>
    <rcc rId="0" sId="1" dxf="1">
      <nc r="A40">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40">
        <f>Z40+AA40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02" sId="1" ref="A40:XFD40" action="deleteRow">
    <undo index="65535" exp="area" dr="AK40:AK41" r="AK42" sId="1"/>
    <undo index="65535" exp="area" dr="AJ40:AJ41" r="AJ42" sId="1"/>
    <undo index="65535" exp="area" dr="AI40:AI41" r="AI42" sId="1"/>
    <undo index="65535" exp="area" dr="AH40:AH41" r="AH42" sId="1"/>
    <undo index="65535" exp="area" dr="AG40:AG41" r="AG42" sId="1"/>
    <undo index="65535" exp="area" dr="AF40:AF41" r="AF42" sId="1"/>
    <undo index="65535" exp="area" dr="AE40:AE41" r="AE42" sId="1"/>
    <undo index="65535" exp="area" dr="AD40:AD41" r="AD42" sId="1"/>
    <undo index="65535" exp="area" dr="AC40:AC41" r="AC42" sId="1"/>
    <undo index="65535" exp="area" dr="AB40:AB41" r="AB42" sId="1"/>
    <undo index="65535" exp="area" dr="AA40:AA41" r="AA42" sId="1"/>
    <undo index="65535" exp="area" dr="Z40:Z41" r="Z42" sId="1"/>
    <undo index="65535" exp="area" dr="Y40:Y41" r="Y42" sId="1"/>
    <undo index="65535" exp="area" dr="X40:X41" r="X42" sId="1"/>
    <undo index="65535" exp="area" dr="W40:W41" r="W42" sId="1"/>
    <undo index="65535" exp="area" dr="V40:V41" r="V42" sId="1"/>
    <undo index="65535" exp="area" dr="U40:U41" r="U42" sId="1"/>
    <undo index="65535" exp="area" dr="T40:T41" r="T42" sId="1"/>
    <undo index="65535" exp="area" dr="S40:S41" r="S42" sId="1"/>
    <undo index="65535" exp="area" ref3D="1" dr="$H$1:$N$1048576" dn="Z_65B035E3_87FA_46C5_996E_864F2C8D0EBC_.wvu.Cols" sId="1"/>
    <undo index="65535" exp="area" ref3D="1" dr="$G$1:$R$1048576" dn="Z_36624B2D_80F9_4F79_AC4A_B3547C36F23F_.wvu.Cols" sId="1"/>
    <rfmt sheetId="1" xfDxf="1" sqref="A40:XFD40" start="0" length="0"/>
    <rcc rId="0" sId="1" dxf="1">
      <nc r="A4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03" sId="1" ref="A40:XFD40" action="deleteRow">
    <undo index="65535" exp="area" dr="AK40" r="AK41" sId="1"/>
    <undo index="65535" exp="area" dr="AJ40" r="AJ41" sId="1"/>
    <undo index="65535" exp="area" dr="AI40" r="AI41" sId="1"/>
    <undo index="65535" exp="area" dr="AH40" r="AH41" sId="1"/>
    <undo index="65535" exp="area" dr="AG40" r="AG41" sId="1"/>
    <undo index="65535" exp="area" dr="AF40" r="AF41" sId="1"/>
    <undo index="65535" exp="area" dr="AE40" r="AE41" sId="1"/>
    <undo index="65535" exp="area" dr="AD40" r="AD41" sId="1"/>
    <undo index="65535" exp="area" dr="AC40" r="AC41" sId="1"/>
    <undo index="65535" exp="area" dr="AB40" r="AB41" sId="1"/>
    <undo index="65535" exp="area" dr="AA40" r="AA41" sId="1"/>
    <undo index="65535" exp="area" dr="Z40" r="Z41" sId="1"/>
    <undo index="65535" exp="area" dr="Y40" r="Y41" sId="1"/>
    <undo index="65535" exp="area" dr="X40" r="X41" sId="1"/>
    <undo index="65535" exp="area" dr="W40" r="W41" sId="1"/>
    <undo index="65535" exp="area" dr="V40" r="V41" sId="1"/>
    <undo index="65535" exp="area" dr="U40" r="U41" sId="1"/>
    <undo index="65535" exp="area" dr="T40" r="T41" sId="1"/>
    <undo index="65535" exp="area" dr="S40" r="S41" sId="1"/>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04" sId="1" ref="A40:XFD40" action="deleteRow">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0" t="inlineStr">
        <is>
          <t>TOTAL ILFOV</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05" sId="1" ref="A40:XFD40" action="deleteRow">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0" t="inlineStr">
        <is>
          <t>MARAMUREȘ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06" sId="1" ref="A40:XFD40" action="deleteRow">
    <undo index="65535" exp="area" dr="AK40:AK42" r="AK43" sId="1"/>
    <undo index="65535" exp="area" dr="AJ40:AJ42" r="AJ43" sId="1"/>
    <undo index="65535" exp="area" dr="AI40:AI42" r="AI43" sId="1"/>
    <undo index="65535" exp="area" dr="AH40:AH42" r="AH43" sId="1"/>
    <undo index="65535" exp="area" dr="AG40:AG42" r="AG43" sId="1"/>
    <undo index="65535" exp="area" dr="AF40:AF42" r="AF43" sId="1"/>
    <undo index="65535" exp="area" dr="AE40:AE42" r="AE43" sId="1"/>
    <undo index="65535" exp="area" dr="AD40:AD42" r="AD43" sId="1"/>
    <undo index="65535" exp="area" dr="AC40:AC42" r="AC43" sId="1"/>
    <undo index="65535" exp="area" dr="AB40:AB42" r="AB43" sId="1"/>
    <undo index="65535" exp="area" dr="AA40:AA42" r="AA43" sId="1"/>
    <undo index="65535" exp="area" dr="Z40:Z42" r="Z43" sId="1"/>
    <undo index="65535" exp="area" dr="Y40:Y42" r="Y43" sId="1"/>
    <undo index="65535" exp="area" dr="X40:X42" r="X43" sId="1"/>
    <undo index="65535" exp="area" dr="W40:W42" r="W43" sId="1"/>
    <undo index="65535" exp="area" dr="V40:V42" r="V43" sId="1"/>
    <undo index="65535" exp="area" dr="U40:U42" r="U43" sId="1"/>
    <undo index="65535" exp="area" dr="T40:T42" r="T43" sId="1"/>
    <undo index="65535" exp="area" dr="S40:S42" r="S43" sId="1"/>
    <undo index="65535" exp="area" ref3D="1" dr="$H$1:$N$1048576" dn="Z_65B035E3_87FA_46C5_996E_864F2C8D0EBC_.wvu.Cols" sId="1"/>
    <undo index="65535" exp="area" ref3D="1" dr="$G$1:$R$1048576" dn="Z_36624B2D_80F9_4F79_AC4A_B3547C36F23F_.wvu.Cols" sId="1"/>
    <rfmt sheetId="1" xfDxf="1" sqref="A40:XFD40" start="0" length="0"/>
    <rcc rId="0" sId="1" dxf="1">
      <nc r="A40">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07" sId="1" ref="A40:XFD40" action="deleteRow">
    <undo index="65535" exp="area" dr="AK40:AK41" r="AK42" sId="1"/>
    <undo index="65535" exp="area" dr="AJ40:AJ41" r="AJ42" sId="1"/>
    <undo index="65535" exp="area" dr="AI40:AI41" r="AI42" sId="1"/>
    <undo index="65535" exp="area" dr="AH40:AH41" r="AH42" sId="1"/>
    <undo index="65535" exp="area" dr="AG40:AG41" r="AG42" sId="1"/>
    <undo index="65535" exp="area" dr="AF40:AF41" r="AF42" sId="1"/>
    <undo index="65535" exp="area" dr="AE40:AE41" r="AE42" sId="1"/>
    <undo index="65535" exp="area" dr="AD40:AD41" r="AD42" sId="1"/>
    <undo index="65535" exp="area" dr="AC40:AC41" r="AC42" sId="1"/>
    <undo index="65535" exp="area" dr="AB40:AB41" r="AB42" sId="1"/>
    <undo index="65535" exp="area" dr="AA40:AA41" r="AA42" sId="1"/>
    <undo index="65535" exp="area" dr="Z40:Z41" r="Z42" sId="1"/>
    <undo index="65535" exp="area" dr="Y40:Y41" r="Y42" sId="1"/>
    <undo index="65535" exp="area" dr="X40:X41" r="X42" sId="1"/>
    <undo index="65535" exp="area" dr="W40:W41" r="W42" sId="1"/>
    <undo index="65535" exp="area" dr="V40:V41" r="V42" sId="1"/>
    <undo index="65535" exp="area" dr="U40:U41" r="U42" sId="1"/>
    <undo index="65535" exp="area" dr="T40:T41" r="T42" sId="1"/>
    <undo index="65535" exp="area" dr="S40:S41" r="S42" sId="1"/>
    <undo index="65535" exp="area" ref3D="1" dr="$H$1:$N$1048576" dn="Z_65B035E3_87FA_46C5_996E_864F2C8D0EBC_.wvu.Cols" sId="1"/>
    <undo index="65535" exp="area" ref3D="1" dr="$G$1:$R$1048576" dn="Z_36624B2D_80F9_4F79_AC4A_B3547C36F23F_.wvu.Cols" sId="1"/>
    <rfmt sheetId="1" xfDxf="1" sqref="A40:XFD40" start="0" length="0"/>
    <rcc rId="0" sId="1" dxf="1">
      <nc r="A4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08" sId="1" ref="A40:XFD40" action="deleteRow">
    <undo index="65535" exp="area" dr="AK40" r="AK41" sId="1"/>
    <undo index="65535" exp="area" dr="AJ40" r="AJ41" sId="1"/>
    <undo index="65535" exp="area" dr="AI40" r="AI41" sId="1"/>
    <undo index="65535" exp="area" dr="AH40" r="AH41" sId="1"/>
    <undo index="65535" exp="area" dr="AG40" r="AG41" sId="1"/>
    <undo index="65535" exp="area" dr="AF40" r="AF41" sId="1"/>
    <undo index="65535" exp="area" dr="AE40" r="AE41" sId="1"/>
    <undo index="65535" exp="area" dr="AD40" r="AD41" sId="1"/>
    <undo index="65535" exp="area" dr="AC40" r="AC41" sId="1"/>
    <undo index="65535" exp="area" dr="AB40" r="AB41" sId="1"/>
    <undo index="65535" exp="area" dr="AA40" r="AA41" sId="1"/>
    <undo index="65535" exp="area" dr="Z40" r="Z41" sId="1"/>
    <undo index="65535" exp="area" dr="Y40" r="Y41" sId="1"/>
    <undo index="65535" exp="area" dr="X40" r="X41" sId="1"/>
    <undo index="65535" exp="area" dr="W40" r="W41" sId="1"/>
    <undo index="65535" exp="area" dr="V40" r="V41" sId="1"/>
    <undo index="65535" exp="area" dr="U40" r="U41" sId="1"/>
    <undo index="65535" exp="area" dr="T40" r="T41" sId="1"/>
    <undo index="65535" exp="area" dr="S40" r="S41" sId="1"/>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0">
        <f>T40+U40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0">
        <f>W40+X40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0">
        <f>AC40+AD40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0">
        <f>S40+V40+Y40+AB40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0">
        <f>AE40+AF40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09" sId="1" ref="A40:XFD40" action="deleteRow">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0" t="inlineStr">
        <is>
          <t>TOTAL MARAMUREȘ</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0">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10" sId="1" ref="A40:XFD40" action="deleteRow">
    <undo index="65535" exp="area" ref3D="1" dr="$H$1:$N$1048576" dn="Z_65B035E3_87FA_46C5_996E_864F2C8D0EBC_.wvu.Cols" sId="1"/>
    <undo index="65535" exp="area" ref3D="1" dr="$G$1:$R$1048576" dn="Z_36624B2D_80F9_4F79_AC4A_B3547C36F23F_.wvu.Cols" sId="1"/>
    <rfmt sheetId="1" xfDxf="1" sqref="A40:XFD40" start="0" length="0"/>
    <rfmt sheetId="1" sqref="A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0" t="inlineStr">
        <is>
          <t>MEHEDINȚI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0"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0"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11" sId="1" ref="A41:XFD41" action="deleteRow">
    <undo index="65535" exp="area" ref3D="1" dr="$H$1:$N$1048576" dn="Z_65B035E3_87FA_46C5_996E_864F2C8D0EBC_.wvu.Cols" sId="1"/>
    <undo index="65535" exp="area" ref3D="1" dr="$G$1:$R$1048576" dn="Z_36624B2D_80F9_4F79_AC4A_B3547C36F23F_.wvu.Cols" sId="1"/>
    <rfmt sheetId="1" xfDxf="1" sqref="A41:XFD41" start="0" length="0"/>
    <rcc rId="0" sId="1" dxf="1">
      <nc r="A41">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1">
        <f>T41+U41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1">
        <f>W41+X41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1">
        <f>AC41+AD41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1">
        <f>S41+V41+Y41+AB41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1">
        <f>AE41+AF41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12" sId="1" ref="A41:XFD41" action="deleteRow">
    <undo index="65535" exp="area" dr="AK40:AK41" r="AK42" sId="1"/>
    <undo index="65535" exp="area" dr="AJ40:AJ41" r="AJ42" sId="1"/>
    <undo index="65535" exp="area" dr="AI40:AI41" r="AI42" sId="1"/>
    <undo index="65535" exp="area" dr="AH40:AH41" r="AH42" sId="1"/>
    <undo index="65535" exp="area" dr="AG40:AG41" r="AG42" sId="1"/>
    <undo index="65535" exp="area" dr="AF40:AF41" r="AF42" sId="1"/>
    <undo index="65535" exp="area" dr="AE40:AE41" r="AE42" sId="1"/>
    <undo index="65535" exp="area" dr="AD40:AD41" r="AD42" sId="1"/>
    <undo index="65535" exp="area" dr="AC40:AC41" r="AC42" sId="1"/>
    <undo index="65535" exp="area" dr="AB40:AB41" r="AB42" sId="1"/>
    <undo index="65535" exp="area" dr="AA40:AA41" r="AA42" sId="1"/>
    <undo index="65535" exp="area" dr="Z40:Z41" r="Z42" sId="1"/>
    <undo index="65535" exp="area" dr="Y40:Y41" r="Y42" sId="1"/>
    <undo index="65535" exp="area" dr="X40:X41" r="X42" sId="1"/>
    <undo index="65535" exp="area" dr="W40:W41" r="W42" sId="1"/>
    <undo index="65535" exp="area" dr="V40:V41" r="V42" sId="1"/>
    <undo index="65535" exp="area" dr="U40:U41" r="U42" sId="1"/>
    <undo index="65535" exp="area" dr="T40:T41" r="T42" sId="1"/>
    <undo index="65535" exp="area" dr="S40:S41" r="S42" sId="1"/>
    <undo index="65535" exp="area" ref3D="1" dr="$H$1:$N$1048576" dn="Z_65B035E3_87FA_46C5_996E_864F2C8D0EBC_.wvu.Cols" sId="1"/>
    <undo index="65535" exp="area" ref3D="1" dr="$G$1:$R$1048576" dn="Z_36624B2D_80F9_4F79_AC4A_B3547C36F23F_.wvu.Cols" sId="1"/>
    <rfmt sheetId="1" xfDxf="1" sqref="A41:XFD41" start="0" length="0"/>
    <rfmt sheetId="1" sqref="A4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1">
        <f>T41+U41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1">
        <f>W41+X41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1">
        <f>AC41+AD41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1">
        <f>S41+V41+Y41+AB41</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1">
        <f>AE41+AF41</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13" sId="1" ref="A41:XFD41" action="deleteRow">
    <undo index="65535" exp="area" ref3D="1" dr="$H$1:$N$1048576" dn="Z_65B035E3_87FA_46C5_996E_864F2C8D0EBC_.wvu.Cols" sId="1"/>
    <undo index="65535" exp="area" ref3D="1" dr="$G$1:$R$1048576" dn="Z_36624B2D_80F9_4F79_AC4A_B3547C36F23F_.wvu.Cols" sId="1"/>
    <rfmt sheetId="1" xfDxf="1" sqref="A41:XFD41" start="0" length="0"/>
    <rfmt sheetId="1" sqref="A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1" t="inlineStr">
        <is>
          <t>TOTAL MEHEDINȚI</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1">
        <f>SUM(S40:S40)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1">
        <f>SUM(T40:T40)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1">
        <f>SUM(U40:U40)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1">
        <f>SUM(V40:V40)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1">
        <f>SUM(W40:W40)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1">
        <f>SUM(X40:X40)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1">
        <f>SUM(Y40:Y40)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1">
        <f>SUM(Z40:Z40)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1">
        <f>SUM(AA40:AA40)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1">
        <f>SUM(AB40:AB40)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1">
        <f>SUM(AC40:AC40)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1">
        <f>SUM(AD40:AD40)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1">
        <f>SUM(AE40:AE40)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1">
        <f>SUM(AF40:AF40)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1">
        <f>SUM(AG40:AG40)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1">
        <f>SUM(AH40:AH40)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1">
        <f>SUM(AI40:AI40)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1">
        <f>SUM(AJ40:AJ40)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1">
        <f>SUM(AK40:AK40)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14" sId="1" ref="A41:XFD41" action="deleteRow">
    <undo index="65535" exp="area" ref3D="1" dr="$H$1:$N$1048576" dn="Z_65B035E3_87FA_46C5_996E_864F2C8D0EBC_.wvu.Cols" sId="1"/>
    <undo index="65535" exp="area" ref3D="1" dr="$G$1:$R$1048576" dn="Z_36624B2D_80F9_4F79_AC4A_B3547C36F23F_.wvu.Cols" sId="1"/>
    <rfmt sheetId="1" xfDxf="1" sqref="A41:XFD41" start="0" length="0"/>
    <rfmt sheetId="1" sqref="A4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1" t="inlineStr">
        <is>
          <t>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1"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15" sId="1" ref="A43:XFD43" action="deleteRow">
    <undo index="65535" exp="area" dr="AK41:AK43" r="AK44" sId="1"/>
    <undo index="65535" exp="area" dr="AJ41:AJ43" r="AJ44" sId="1"/>
    <undo index="65535" exp="area" dr="AI41:AI43" r="AI44" sId="1"/>
    <undo index="65535" exp="area" dr="AH41:AH43" r="AH44" sId="1"/>
    <undo index="65535" exp="area" dr="AG41:AG43" r="AG44" sId="1"/>
    <undo index="65535" exp="area" dr="AF41:AF43" r="AF44" sId="1"/>
    <undo index="65535" exp="area" dr="AE41:AE43" r="AE44" sId="1"/>
    <undo index="65535" exp="area" dr="AD41:AD43" r="AD44" sId="1"/>
    <undo index="65535" exp="area" dr="AC41:AC43" r="AC44" sId="1"/>
    <undo index="65535" exp="area" dr="AB41:AB43" r="AB44" sId="1"/>
    <undo index="65535" exp="area" dr="AA41:AA43" r="AA44" sId="1"/>
    <undo index="65535" exp="area" dr="Z41:Z43" r="Z44" sId="1"/>
    <undo index="65535" exp="area" dr="Y41:Y43" r="Y44" sId="1"/>
    <undo index="65535" exp="area" dr="X41:X43" r="X44" sId="1"/>
    <undo index="65535" exp="area" dr="W41:W43" r="W44" sId="1"/>
    <undo index="65535" exp="area" dr="V41:V43" r="V44" sId="1"/>
    <undo index="65535" exp="area" dr="U41:U43" r="U44" sId="1"/>
    <undo index="65535" exp="area" dr="T41:T43" r="T44" sId="1"/>
    <undo index="65535" exp="area" dr="S41:S43" r="S44" sId="1"/>
    <undo index="65535" exp="area" ref3D="1" dr="$H$1:$N$1048576" dn="Z_65B035E3_87FA_46C5_996E_864F2C8D0EBC_.wvu.Cols" sId="1"/>
    <undo index="65535" exp="area" ref3D="1" dr="$G$1:$R$1048576" dn="Z_36624B2D_80F9_4F79_AC4A_B3547C36F23F_.wvu.Cols" sId="1"/>
    <rfmt sheetId="1" xfDxf="1" sqref="A43:XFD43" start="0" length="0"/>
    <rfmt sheetId="1" sqref="A4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3">
        <f>T43+U43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3">
        <f>W43+X43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3">
        <f>Z43+AA43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4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3">
        <f>AC43+AD43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3">
        <f>S43+V43+Y43+AB43</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3">
        <f>AE43+AF43</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16" sId="1" ref="A43:XFD43" action="deleteRow">
    <undo index="65535" exp="area" ref3D="1" dr="$H$1:$N$1048576" dn="Z_65B035E3_87FA_46C5_996E_864F2C8D0EBC_.wvu.Cols" sId="1"/>
    <undo index="65535" exp="area" ref3D="1" dr="$G$1:$R$1048576" dn="Z_36624B2D_80F9_4F79_AC4A_B3547C36F23F_.wvu.Cols" sId="1"/>
    <rfmt sheetId="1" xfDxf="1" sqref="A43:XFD43" start="0" length="0"/>
    <rfmt sheetId="1" sqref="A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3" t="inlineStr">
        <is>
          <t>TOTAL MUREȘ</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3"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3">
        <f>SUM(S41:S42)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3">
        <f>SUM(T41:T42)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3">
        <f>SUM(U41:U42)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3">
        <f>SUM(V41:V42)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3">
        <f>SUM(W41:W42)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3">
        <f>SUM(X41:X42)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3">
        <f>SUM(Y41:Y42)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3">
        <f>SUM(Z41:Z42)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3">
        <f>SUM(AA41:AA42)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3">
        <f>SUM(AB41:AB42)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3">
        <f>SUM(AC41:AC42)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3">
        <f>SUM(AD41:AD42)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3">
        <f>SUM(AE41:AE42)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3">
        <f>SUM(AF41:AF42)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3">
        <f>SUM(AG41:AG42)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3">
        <f>SUM(AH41:AH42)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3">
        <f>SUM(AI41:AI42)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3">
        <f>SUM(AJ41:AJ42)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3">
        <f>SUM(AK41:AK42)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17" sId="1" ref="A43:XFD43" action="deleteRow">
    <undo index="65535" exp="area" ref3D="1" dr="$H$1:$N$1048576" dn="Z_65B035E3_87FA_46C5_996E_864F2C8D0EBC_.wvu.Cols" sId="1"/>
    <undo index="65535" exp="area" ref3D="1" dr="$G$1:$R$1048576" dn="Z_36624B2D_80F9_4F79_AC4A_B3547C36F23F_.wvu.Cols" sId="1"/>
    <rfmt sheetId="1" xfDxf="1" sqref="A43:XFD43" start="0" length="0"/>
    <rfmt sheetId="1" sqref="A4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3" t="inlineStr">
        <is>
          <t>OLT</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3"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3"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3"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18" sId="1" ref="A44:XFD44" action="deleteRow">
    <undo index="65535" exp="area" ref3D="1" dr="$H$1:$N$1048576" dn="Z_65B035E3_87FA_46C5_996E_864F2C8D0EBC_.wvu.Cols" sId="1"/>
    <undo index="65535" exp="area" ref3D="1" dr="$G$1:$R$1048576" dn="Z_36624B2D_80F9_4F79_AC4A_B3547C36F23F_.wvu.Cols" sId="1"/>
    <rfmt sheetId="1" xfDxf="1" sqref="A44:XFD44" start="0" length="0"/>
    <rcc rId="0" sId="1" dxf="1">
      <nc r="A4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4">
        <f>Z44+AA44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19" sId="1" ref="A44:XFD44" action="deleteRow">
    <undo index="65535" exp="area" dr="AK43:AK44" r="AK45" sId="1"/>
    <undo index="65535" exp="area" dr="AJ43:AJ44" r="AJ45" sId="1"/>
    <undo index="65535" exp="area" dr="AI43:AI44" r="AI45" sId="1"/>
    <undo index="65535" exp="area" dr="AH43:AH44" r="AH45" sId="1"/>
    <undo index="65535" exp="area" dr="AG43:AG44" r="AG45" sId="1"/>
    <undo index="65535" exp="area" dr="AF43:AF44" r="AF45" sId="1"/>
    <undo index="65535" exp="area" dr="AE43:AE44" r="AE45" sId="1"/>
    <undo index="65535" exp="area" dr="AD43:AD44" r="AD45" sId="1"/>
    <undo index="65535" exp="area" dr="AC43:AC44" r="AC45" sId="1"/>
    <undo index="65535" exp="area" dr="AB43:AB44" r="AB45" sId="1"/>
    <undo index="65535" exp="area" dr="AA43:AA44" r="AA45" sId="1"/>
    <undo index="65535" exp="area" dr="Z43:Z44" r="Z45" sId="1"/>
    <undo index="65535" exp="area" dr="Y43:Y44" r="Y45" sId="1"/>
    <undo index="65535" exp="area" dr="X43:X44" r="X45" sId="1"/>
    <undo index="65535" exp="area" dr="W43:W44" r="W45" sId="1"/>
    <undo index="65535" exp="area" dr="V43:V44" r="V45" sId="1"/>
    <undo index="65535" exp="area" dr="U43:U44" r="U45" sId="1"/>
    <undo index="65535" exp="area" dr="T43:T44" r="T45" sId="1"/>
    <undo index="65535" exp="area" dr="S43:S44" r="S45" sId="1"/>
    <undo index="65535" exp="area" ref3D="1" dr="$H$1:$N$1048576" dn="Z_65B035E3_87FA_46C5_996E_864F2C8D0EBC_.wvu.Cols" sId="1"/>
    <undo index="65535" exp="area" ref3D="1" dr="$G$1:$R$1048576" dn="Z_36624B2D_80F9_4F79_AC4A_B3547C36F23F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4">
        <f>Z44+AA44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20" sId="1" ref="A44:XFD44" action="deleteRow">
    <undo index="65535" exp="area" ref3D="1" dr="$H$1:$N$1048576" dn="Z_65B035E3_87FA_46C5_996E_864F2C8D0EBC_.wvu.Cols" sId="1"/>
    <undo index="65535" exp="area" ref3D="1" dr="$G$1:$R$1048576" dn="Z_36624B2D_80F9_4F79_AC4A_B3547C36F23F_.wvu.Cols" sId="1"/>
    <rfmt sheetId="1" xfDxf="1" sqref="A44:XFD44" start="0" length="0"/>
    <rfmt sheetId="1" sqref="A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4" t="inlineStr">
        <is>
          <t>TOTAL OLT</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4">
        <f>SUM(S43:S43)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4">
        <f>SUM(T43:T43)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4">
        <f>SUM(U43:U43)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4">
        <f>SUM(V43:V43)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4">
        <f>SUM(W43:W43)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4">
        <f>SUM(X43:X43)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4">
        <f>SUM(Y43:Y43)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4">
        <f>SUM(Z43:Z43)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4">
        <f>SUM(AA43:AA43)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4">
        <f>SUM(AB43:AB43)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4">
        <f>SUM(AC43:AC43)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4">
        <f>SUM(AD43:AD43)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4">
        <f>SUM(AE43:AE43)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4">
        <f>SUM(AF43:AF43)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4">
        <f>SUM(AG43:AG43)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4">
        <f>SUM(AH43:AH43)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4">
        <f>SUM(AI43:AI43)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4">
        <f>SUM(AJ43:AJ43)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4">
        <f>SUM(AK43:AK43)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21" sId="1" ref="A44:XFD44" action="deleteRow">
    <undo index="65535" exp="area" ref3D="1" dr="$H$1:$N$1048576" dn="Z_65B035E3_87FA_46C5_996E_864F2C8D0EBC_.wvu.Cols" sId="1"/>
    <undo index="65535" exp="area" ref3D="1" dr="$G$1:$R$1048576" dn="Z_36624B2D_80F9_4F79_AC4A_B3547C36F23F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4" t="inlineStr">
        <is>
          <t>PRAHOVA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22" sId="1" ref="A56:XFD56" action="deleteRow">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6" t="inlineStr">
        <is>
          <t>SATU MARE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6"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23" sId="1" ref="A56:XFD56" action="deleteRow">
    <undo index="65535" exp="area" dr="AK56:AK58" r="AK59" sId="1"/>
    <undo index="65535" exp="area" dr="AJ56:AJ58" r="AJ59" sId="1"/>
    <undo index="65535" exp="area" dr="AI56:AI58" r="AI59" sId="1"/>
    <undo index="65535" exp="area" dr="AH56:AH58" r="AH59" sId="1"/>
    <undo index="65535" exp="area" dr="AG56:AG58" r="AG59" sId="1"/>
    <undo index="65535" exp="area" dr="AF56:AF58" r="AF59" sId="1"/>
    <undo index="65535" exp="area" dr="AE56:AE58" r="AE59" sId="1"/>
    <undo index="65535" exp="area" dr="AD56:AD58" r="AD59" sId="1"/>
    <undo index="65535" exp="area" dr="AC56:AC58" r="AC59" sId="1"/>
    <undo index="65535" exp="area" dr="AB56:AB58" r="AB59" sId="1"/>
    <undo index="65535" exp="area" dr="AA56:AA58" r="AA59" sId="1"/>
    <undo index="65535" exp="area" dr="Z56:Z58" r="Z59" sId="1"/>
    <undo index="65535" exp="area" dr="Y56:Y58" r="Y59" sId="1"/>
    <undo index="65535" exp="area" dr="X56:X58" r="X59" sId="1"/>
    <undo index="65535" exp="area" dr="W56:W58" r="W59" sId="1"/>
    <undo index="65535" exp="area" dr="V56:V58" r="V59" sId="1"/>
    <undo index="65535" exp="area" dr="U56:U58" r="U59" sId="1"/>
    <undo index="65535" exp="area" dr="T56:T58" r="T59" sId="1"/>
    <undo index="65535" exp="area" dr="S56:S58" r="S59" sId="1"/>
    <undo index="65535" exp="area" ref3D="1" dr="$H$1:$N$1048576" dn="Z_65B035E3_87FA_46C5_996E_864F2C8D0EBC_.wvu.Cols" sId="1"/>
    <undo index="65535" exp="area" ref3D="1" dr="$G$1:$R$1048576" dn="Z_36624B2D_80F9_4F79_AC4A_B3547C36F23F_.wvu.Cols" sId="1"/>
    <rfmt sheetId="1" xfDxf="1" sqref="A56:XFD56" start="0" length="0"/>
    <rcc rId="0" sId="1" dxf="1">
      <nc r="A56">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24" sId="1" ref="A56:XFD56" action="deleteRow">
    <undo index="65535" exp="area" dr="AK56:AK57" r="AK58" sId="1"/>
    <undo index="65535" exp="area" dr="AJ56:AJ57" r="AJ58" sId="1"/>
    <undo index="65535" exp="area" dr="AI56:AI57" r="AI58" sId="1"/>
    <undo index="65535" exp="area" dr="AH56:AH57" r="AH58" sId="1"/>
    <undo index="65535" exp="area" dr="AG56:AG57" r="AG58" sId="1"/>
    <undo index="65535" exp="area" dr="AF56:AF57" r="AF58" sId="1"/>
    <undo index="65535" exp="area" dr="AE56:AE57" r="AE58" sId="1"/>
    <undo index="65535" exp="area" dr="AD56:AD57" r="AD58" sId="1"/>
    <undo index="65535" exp="area" dr="AC56:AC57" r="AC58" sId="1"/>
    <undo index="65535" exp="area" dr="AB56:AB57" r="AB58" sId="1"/>
    <undo index="65535" exp="area" dr="AA56:AA57" r="AA58" sId="1"/>
    <undo index="65535" exp="area" dr="Z56:Z57" r="Z58" sId="1"/>
    <undo index="65535" exp="area" dr="Y56:Y57" r="Y58" sId="1"/>
    <undo index="65535" exp="area" dr="X56:X57" r="X58" sId="1"/>
    <undo index="65535" exp="area" dr="W56:W57" r="W58" sId="1"/>
    <undo index="65535" exp="area" dr="V56:V57" r="V58" sId="1"/>
    <undo index="65535" exp="area" dr="U56:U57" r="U58" sId="1"/>
    <undo index="65535" exp="area" dr="T56:T57" r="T58" sId="1"/>
    <undo index="65535" exp="area" dr="S56:S57" r="S58" sId="1"/>
    <undo index="65535" exp="area" ref3D="1" dr="$H$1:$N$1048576" dn="Z_65B035E3_87FA_46C5_996E_864F2C8D0EBC_.wvu.Cols" sId="1"/>
    <undo index="65535" exp="area" ref3D="1" dr="$G$1:$R$1048576" dn="Z_36624B2D_80F9_4F79_AC4A_B3547C36F23F_.wvu.Cols" sId="1"/>
    <rfmt sheetId="1" xfDxf="1" sqref="A56:XFD56" start="0" length="0"/>
    <rcc rId="0" sId="1" dxf="1">
      <nc r="A5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25" sId="1" ref="A56:XFD56" action="deleteRow">
    <undo index="65535" exp="area" dr="AK56" r="AK57" sId="1"/>
    <undo index="65535" exp="area" dr="AJ56" r="AJ57" sId="1"/>
    <undo index="65535" exp="area" dr="AI56" r="AI57" sId="1"/>
    <undo index="65535" exp="area" dr="AH56" r="AH57" sId="1"/>
    <undo index="65535" exp="area" dr="AG56" r="AG57" sId="1"/>
    <undo index="65535" exp="area" dr="AF56" r="AF57" sId="1"/>
    <undo index="65535" exp="area" dr="AE56" r="AE57" sId="1"/>
    <undo index="65535" exp="area" dr="AD56" r="AD57" sId="1"/>
    <undo index="65535" exp="area" dr="AC56" r="AC57" sId="1"/>
    <undo index="65535" exp="area" dr="AB56" r="AB57" sId="1"/>
    <undo index="65535" exp="area" dr="AA56" r="AA57" sId="1"/>
    <undo index="65535" exp="area" dr="Z56" r="Z57" sId="1"/>
    <undo index="65535" exp="area" dr="Y56" r="Y57" sId="1"/>
    <undo index="65535" exp="area" dr="X56" r="X57" sId="1"/>
    <undo index="65535" exp="area" dr="W56" r="W57" sId="1"/>
    <undo index="65535" exp="area" dr="V56" r="V57" sId="1"/>
    <undo index="65535" exp="area" dr="U56" r="U57" sId="1"/>
    <undo index="65535" exp="area" dr="T56" r="T57" sId="1"/>
    <undo index="65535" exp="area" dr="S56" r="S57" sId="1"/>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26" sId="1" ref="A56:XFD56" action="deleteRow">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6" t="inlineStr">
        <is>
          <t>TOTAL SATU MARE</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27" sId="1" ref="A56:XFD56" action="deleteRow">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6" t="inlineStr">
        <is>
          <t>SIBIU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6"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28" sId="1" ref="A56:XFD56" action="deleteRow">
    <undo index="65535" exp="area" dr="AK56:AK58" r="AK59" sId="1"/>
    <undo index="65535" exp="area" dr="AJ56:AJ58" r="AJ59" sId="1"/>
    <undo index="65535" exp="area" dr="AI56:AI58" r="AI59" sId="1"/>
    <undo index="65535" exp="area" dr="AH56:AH58" r="AH59" sId="1"/>
    <undo index="65535" exp="area" dr="AG56:AG58" r="AG59" sId="1"/>
    <undo index="65535" exp="area" dr="AF56:AF58" r="AF59" sId="1"/>
    <undo index="65535" exp="area" dr="AE56:AE58" r="AE59" sId="1"/>
    <undo index="65535" exp="area" dr="AD56:AD58" r="AD59" sId="1"/>
    <undo index="65535" exp="area" dr="AC56:AC58" r="AC59" sId="1"/>
    <undo index="65535" exp="area" dr="AB56:AB58" r="AB59" sId="1"/>
    <undo index="65535" exp="area" dr="AA56:AA58" r="AA59" sId="1"/>
    <undo index="65535" exp="area" dr="Z56:Z58" r="Z59" sId="1"/>
    <undo index="65535" exp="area" dr="Y56:Y58" r="Y59" sId="1"/>
    <undo index="65535" exp="area" dr="X56:X58" r="X59" sId="1"/>
    <undo index="65535" exp="area" dr="W56:W58" r="W59" sId="1"/>
    <undo index="65535" exp="area" dr="V56:V58" r="V59" sId="1"/>
    <undo index="65535" exp="area" dr="U56:U58" r="U59" sId="1"/>
    <undo index="65535" exp="area" dr="T56:T58" r="T59" sId="1"/>
    <undo index="65535" exp="area" dr="S56:S58" r="S59" sId="1"/>
    <undo index="65535" exp="area" ref3D="1" dr="$H$1:$N$1048576" dn="Z_65B035E3_87FA_46C5_996E_864F2C8D0EBC_.wvu.Cols" sId="1"/>
    <undo index="65535" exp="area" ref3D="1" dr="$G$1:$R$1048576" dn="Z_36624B2D_80F9_4F79_AC4A_B3547C36F23F_.wvu.Cols" sId="1"/>
    <rfmt sheetId="1" xfDxf="1" sqref="A56:XFD56" start="0" length="0"/>
    <rcc rId="0" sId="1" dxf="1">
      <nc r="A56">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29" sId="1" ref="A56:XFD56" action="deleteRow">
    <undo index="65535" exp="area" dr="AK56:AK57" r="AK58" sId="1"/>
    <undo index="65535" exp="area" dr="AJ56:AJ57" r="AJ58" sId="1"/>
    <undo index="65535" exp="area" dr="AI56:AI57" r="AI58" sId="1"/>
    <undo index="65535" exp="area" dr="AH56:AH57" r="AH58" sId="1"/>
    <undo index="65535" exp="area" dr="AG56:AG57" r="AG58" sId="1"/>
    <undo index="65535" exp="area" dr="AF56:AF57" r="AF58" sId="1"/>
    <undo index="65535" exp="area" dr="AE56:AE57" r="AE58" sId="1"/>
    <undo index="65535" exp="area" dr="AD56:AD57" r="AD58" sId="1"/>
    <undo index="65535" exp="area" dr="AC56:AC57" r="AC58" sId="1"/>
    <undo index="65535" exp="area" dr="AB56:AB57" r="AB58" sId="1"/>
    <undo index="65535" exp="area" dr="AA56:AA57" r="AA58" sId="1"/>
    <undo index="65535" exp="area" dr="Z56:Z57" r="Z58" sId="1"/>
    <undo index="65535" exp="area" dr="Y56:Y57" r="Y58" sId="1"/>
    <undo index="65535" exp="area" dr="X56:X57" r="X58" sId="1"/>
    <undo index="65535" exp="area" dr="W56:W57" r="W58" sId="1"/>
    <undo index="65535" exp="area" dr="V56:V57" r="V58" sId="1"/>
    <undo index="65535" exp="area" dr="U56:U57" r="U58" sId="1"/>
    <undo index="65535" exp="area" dr="T56:T57" r="T58" sId="1"/>
    <undo index="65535" exp="area" dr="S56:S57" r="S58" sId="1"/>
    <undo index="65535" exp="area" ref3D="1" dr="$H$1:$N$1048576" dn="Z_65B035E3_87FA_46C5_996E_864F2C8D0EBC_.wvu.Cols" sId="1"/>
    <undo index="65535" exp="area" ref3D="1" dr="$G$1:$R$1048576" dn="Z_36624B2D_80F9_4F79_AC4A_B3547C36F23F_.wvu.Cols" sId="1"/>
    <rfmt sheetId="1" xfDxf="1" sqref="A56:XFD56" start="0" length="0"/>
    <rcc rId="0" sId="1" dxf="1">
      <nc r="A5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30" sId="1" ref="A56:XFD56" action="deleteRow">
    <undo index="65535" exp="area" dr="AK56" r="AK57" sId="1"/>
    <undo index="65535" exp="area" dr="AJ56" r="AJ57" sId="1"/>
    <undo index="65535" exp="area" dr="AI56" r="AI57" sId="1"/>
    <undo index="65535" exp="area" dr="AH56" r="AH57" sId="1"/>
    <undo index="65535" exp="area" dr="AG56" r="AG57" sId="1"/>
    <undo index="65535" exp="area" dr="AF56" r="AF57" sId="1"/>
    <undo index="65535" exp="area" dr="AE56" r="AE57" sId="1"/>
    <undo index="65535" exp="area" dr="AD56" r="AD57" sId="1"/>
    <undo index="65535" exp="area" dr="AC56" r="AC57" sId="1"/>
    <undo index="65535" exp="area" dr="AB56" r="AB57" sId="1"/>
    <undo index="65535" exp="area" dr="AA56" r="AA57" sId="1"/>
    <undo index="65535" exp="area" dr="Z56" r="Z57" sId="1"/>
    <undo index="65535" exp="area" dr="Y56" r="Y57" sId="1"/>
    <undo index="65535" exp="area" dr="X56" r="X57" sId="1"/>
    <undo index="65535" exp="area" dr="W56" r="W57" sId="1"/>
    <undo index="65535" exp="area" dr="V56" r="V57" sId="1"/>
    <undo index="65535" exp="area" dr="U56" r="U57" sId="1"/>
    <undo index="65535" exp="area" dr="T56" r="T57" sId="1"/>
    <undo index="65535" exp="area" dr="S56" r="S57" sId="1"/>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31" sId="1" ref="A56:XFD56" action="deleteRow">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6" t="inlineStr">
        <is>
          <t>TOTAL SIBIU</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32" sId="1" ref="A56:XFD56" action="deleteRow">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6" t="inlineStr">
        <is>
          <t>SUCEAVA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6"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33" sId="1" ref="A56:XFD56" action="deleteRow">
    <undo index="65535" exp="area" dr="AK56:AK58" r="AK59" sId="1"/>
    <undo index="65535" exp="area" dr="AJ56:AJ58" r="AJ59" sId="1"/>
    <undo index="65535" exp="area" dr="AI56:AI58" r="AI59" sId="1"/>
    <undo index="65535" exp="area" dr="AH56:AH58" r="AH59" sId="1"/>
    <undo index="65535" exp="area" dr="AG56:AG58" r="AG59" sId="1"/>
    <undo index="65535" exp="area" dr="AF56:AF58" r="AF59" sId="1"/>
    <undo index="65535" exp="area" dr="AE56:AE58" r="AE59" sId="1"/>
    <undo index="65535" exp="area" dr="AD56:AD58" r="AD59" sId="1"/>
    <undo index="65535" exp="area" dr="AC56:AC58" r="AC59" sId="1"/>
    <undo index="65535" exp="area" dr="AB56:AB58" r="AB59" sId="1"/>
    <undo index="65535" exp="area" dr="AA56:AA58" r="AA59" sId="1"/>
    <undo index="65535" exp="area" dr="Z56:Z58" r="Z59" sId="1"/>
    <undo index="65535" exp="area" dr="Y56:Y58" r="Y59" sId="1"/>
    <undo index="65535" exp="area" dr="X56:X58" r="X59" sId="1"/>
    <undo index="65535" exp="area" dr="W56:W58" r="W59" sId="1"/>
    <undo index="65535" exp="area" dr="V56:V58" r="V59" sId="1"/>
    <undo index="65535" exp="area" dr="U56:U58" r="U59" sId="1"/>
    <undo index="65535" exp="area" dr="T56:T58" r="T59" sId="1"/>
    <undo index="65535" exp="area" dr="S56:S58" r="S59" sId="1"/>
    <undo index="65535" exp="area" ref3D="1" dr="$H$1:$N$1048576" dn="Z_65B035E3_87FA_46C5_996E_864F2C8D0EBC_.wvu.Cols" sId="1"/>
    <undo index="65535" exp="area" ref3D="1" dr="$G$1:$R$1048576" dn="Z_36624B2D_80F9_4F79_AC4A_B3547C36F23F_.wvu.Cols" sId="1"/>
    <rfmt sheetId="1" xfDxf="1" sqref="A56:XFD56" start="0" length="0"/>
    <rcc rId="0" sId="1" dxf="1">
      <nc r="A56">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34" sId="1" ref="A56:XFD56" action="deleteRow">
    <undo index="65535" exp="area" dr="AK56:AK57" r="AK58" sId="1"/>
    <undo index="65535" exp="area" dr="AJ56:AJ57" r="AJ58" sId="1"/>
    <undo index="65535" exp="area" dr="AI56:AI57" r="AI58" sId="1"/>
    <undo index="65535" exp="area" dr="AH56:AH57" r="AH58" sId="1"/>
    <undo index="65535" exp="area" dr="AG56:AG57" r="AG58" sId="1"/>
    <undo index="65535" exp="area" dr="AF56:AF57" r="AF58" sId="1"/>
    <undo index="65535" exp="area" dr="AE56:AE57" r="AE58" sId="1"/>
    <undo index="65535" exp="area" dr="AD56:AD57" r="AD58" sId="1"/>
    <undo index="65535" exp="area" dr="AC56:AC57" r="AC58" sId="1"/>
    <undo index="65535" exp="area" dr="AB56:AB57" r="AB58" sId="1"/>
    <undo index="65535" exp="area" dr="AA56:AA57" r="AA58" sId="1"/>
    <undo index="65535" exp="area" dr="Z56:Z57" r="Z58" sId="1"/>
    <undo index="65535" exp="area" dr="Y56:Y57" r="Y58" sId="1"/>
    <undo index="65535" exp="area" dr="X56:X57" r="X58" sId="1"/>
    <undo index="65535" exp="area" dr="W56:W57" r="W58" sId="1"/>
    <undo index="65535" exp="area" dr="V56:V57" r="V58" sId="1"/>
    <undo index="65535" exp="area" dr="U56:U57" r="U58" sId="1"/>
    <undo index="65535" exp="area" dr="T56:T57" r="T58" sId="1"/>
    <undo index="65535" exp="area" dr="S56:S57" r="S58" sId="1"/>
    <undo index="65535" exp="area" ref3D="1" dr="$H$1:$N$1048576" dn="Z_65B035E3_87FA_46C5_996E_864F2C8D0EBC_.wvu.Cols" sId="1"/>
    <undo index="65535" exp="area" ref3D="1" dr="$G$1:$R$1048576" dn="Z_36624B2D_80F9_4F79_AC4A_B3547C36F23F_.wvu.Cols" sId="1"/>
    <rfmt sheetId="1" xfDxf="1" sqref="A56:XFD56" start="0" length="0"/>
    <rcc rId="0" sId="1" dxf="1">
      <nc r="A5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35" sId="1" ref="A56:XFD56" action="deleteRow">
    <undo index="65535" exp="area" dr="AK56" r="AK57" sId="1"/>
    <undo index="65535" exp="area" dr="AJ56" r="AJ57" sId="1"/>
    <undo index="65535" exp="area" dr="AI56" r="AI57" sId="1"/>
    <undo index="65535" exp="area" dr="AH56" r="AH57" sId="1"/>
    <undo index="65535" exp="area" dr="AG56" r="AG57" sId="1"/>
    <undo index="65535" exp="area" dr="AF56" r="AF57" sId="1"/>
    <undo index="65535" exp="area" dr="AE56" r="AE57" sId="1"/>
    <undo index="65535" exp="area" dr="AD56" r="AD57" sId="1"/>
    <undo index="65535" exp="area" dr="AC56" r="AC57" sId="1"/>
    <undo index="65535" exp="area" dr="AB56" r="AB57" sId="1"/>
    <undo index="65535" exp="area" dr="AA56" r="AA57" sId="1"/>
    <undo index="65535" exp="area" dr="Z56" r="Z57" sId="1"/>
    <undo index="65535" exp="area" dr="Y56" r="Y57" sId="1"/>
    <undo index="65535" exp="area" dr="X56" r="X57" sId="1"/>
    <undo index="65535" exp="area" dr="W56" r="W57" sId="1"/>
    <undo index="65535" exp="area" dr="V56" r="V57" sId="1"/>
    <undo index="65535" exp="area" dr="U56" r="U57" sId="1"/>
    <undo index="65535" exp="area" dr="T56" r="T57" sId="1"/>
    <undo index="65535" exp="area" dr="S56" r="S57" sId="1"/>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36" sId="1" ref="A56:XFD56" action="deleteRow">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6" t="inlineStr">
        <is>
          <t>TOTAL SUCEAVA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37" sId="1" ref="A56:XFD56" action="deleteRow">
    <undo index="65535" exp="area" ref3D="1" dr="$H$1:$N$1048576" dn="Z_65B035E3_87FA_46C5_996E_864F2C8D0EBC_.wvu.Cols" sId="1"/>
    <undo index="65535" exp="area" ref3D="1" dr="$G$1:$R$1048576" dn="Z_36624B2D_80F9_4F79_AC4A_B3547C36F23F_.wvu.Cols" sId="1"/>
    <rfmt sheetId="1" xfDxf="1" sqref="A56:XFD56" start="0" length="0"/>
    <rfmt sheetId="1" sqref="A5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6" t="inlineStr">
        <is>
          <t>TELEORMAN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6"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38" sId="1" ref="A46:XFD46" action="deleteRow">
    <undo index="65535" exp="area" ref3D="1" dr="$H$1:$N$1048576" dn="Z_65B035E3_87FA_46C5_996E_864F2C8D0EBC_.wvu.Cols" sId="1"/>
    <undo index="65535" exp="area" ref3D="1" dr="$G$1:$R$1048576" dn="Z_36624B2D_80F9_4F79_AC4A_B3547C36F23F_.wvu.Cols" sId="1"/>
    <rfmt sheetId="1" xfDxf="1" sqref="A46:XFD46" start="0" length="0"/>
    <rfmt sheetId="1" sqref="A4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4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4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4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4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6">
        <f>Z46+AA46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6"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39" sId="1" ref="A46:XFD46" action="deleteRow">
    <undo index="65535" exp="area" ref3D="1" dr="$H$1:$N$1048576" dn="Z_65B035E3_87FA_46C5_996E_864F2C8D0EBC_.wvu.Cols" sId="1"/>
    <undo index="65535" exp="area" ref3D="1" dr="$G$1:$R$1048576" dn="Z_36624B2D_80F9_4F79_AC4A_B3547C36F23F_.wvu.Cols" sId="1"/>
    <rfmt sheetId="1" xfDxf="1" sqref="A46:XFD46" start="0" length="0"/>
    <rfmt sheetId="1" sqref="A4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4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4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4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4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6">
        <f>Z46+AA46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6"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40" sId="1" ref="A46:XFD46" action="deleteRow">
    <undo index="65535" exp="area" dr="AK44:AK46" r="AK47" sId="1"/>
    <undo index="65535" exp="area" dr="AJ44:AJ46" r="AJ47" sId="1"/>
    <undo index="65535" exp="area" dr="AI44:AI46" r="AI47" sId="1"/>
    <undo index="65535" exp="area" dr="AH44:AH46" r="AH47" sId="1"/>
    <undo index="65535" exp="area" dr="AG44:AG46" r="AG47" sId="1"/>
    <undo index="65535" exp="area" dr="AF44:AF46" r="AF47" sId="1"/>
    <undo index="65535" exp="area" dr="AE44:AE46" r="AE47" sId="1"/>
    <undo index="65535" exp="area" dr="AD44:AD46" r="AD47" sId="1"/>
    <undo index="65535" exp="area" dr="AC44:AC46" r="AC47" sId="1"/>
    <undo index="65535" exp="area" dr="AB44:AB46" r="AB47" sId="1"/>
    <undo index="65535" exp="area" dr="AA44:AA46" r="AA47" sId="1"/>
    <undo index="65535" exp="area" dr="Z44:Z46" r="Z47" sId="1"/>
    <undo index="65535" exp="area" dr="Y44:Y46" r="Y47" sId="1"/>
    <undo index="65535" exp="area" dr="X44:X46" r="X47" sId="1"/>
    <undo index="65535" exp="area" dr="W44:W46" r="W47" sId="1"/>
    <undo index="65535" exp="area" dr="V44:V46" r="V47" sId="1"/>
    <undo index="65535" exp="area" dr="U44:U46" r="U47" sId="1"/>
    <undo index="65535" exp="area" dr="T44:T46" r="T47" sId="1"/>
    <undo index="65535" exp="area" dr="S44:S46" r="S47" sId="1"/>
    <undo index="65535" exp="area" ref3D="1" dr="$H$1:$N$1048576" dn="Z_65B035E3_87FA_46C5_996E_864F2C8D0EBC_.wvu.Cols" sId="1"/>
    <undo index="65535" exp="area" ref3D="1" dr="$G$1:$R$1048576" dn="Z_36624B2D_80F9_4F79_AC4A_B3547C36F23F_.wvu.Cols" sId="1"/>
    <rfmt sheetId="1" xfDxf="1" sqref="A46:XFD46" start="0" length="0"/>
    <rfmt sheetId="1" sqref="A4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6">
        <f>Z46+AA46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41" sId="1" ref="A46:XFD46" action="deleteRow">
    <undo index="65535" exp="area" ref3D="1" dr="$H$1:$N$1048576" dn="Z_65B035E3_87FA_46C5_996E_864F2C8D0EBC_.wvu.Cols" sId="1"/>
    <undo index="65535" exp="area" ref3D="1" dr="$G$1:$R$1048576" dn="Z_36624B2D_80F9_4F79_AC4A_B3547C36F23F_.wvu.Cols" sId="1"/>
    <rfmt sheetId="1" xfDxf="1" sqref="A46:XFD46" start="0" length="0"/>
    <rfmt sheetId="1" sqref="A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6" t="inlineStr">
        <is>
          <t>TOTAL PRAHOVA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6">
        <f>SUM(S44:S45)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6">
        <f>SUM(T44:T45)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6">
        <f>SUM(U44:U45)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6">
        <f>SUM(V44:V45)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6">
        <f>SUM(W44:W45)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6">
        <f>SUM(X44:X45)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6">
        <f>SUM(Y44:Y45)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6">
        <f>SUM(Z44:Z45)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6">
        <f>SUM(AA44:AA45)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6">
        <f>SUM(AB44:AB45)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6">
        <f>SUM(AC44:AC45)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6">
        <f>SUM(AD44:AD45)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6">
        <f>SUM(AE44:AE45)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6">
        <f>SUM(AF44:AF45)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6">
        <f>SUM(AG44:AG45)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6">
        <f>SUM(AH44:AH45)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6">
        <f>SUM(AI44:AI45)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6">
        <f>SUM(AJ44:AJ45)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6">
        <f>SUM(AK44:AK45)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42" sId="1" ref="A46:XFD46" action="deleteRow">
    <undo index="65535" exp="area" ref3D="1" dr="$H$1:$N$1048576" dn="Z_65B035E3_87FA_46C5_996E_864F2C8D0EBC_.wvu.Cols" sId="1"/>
    <undo index="65535" exp="area" ref3D="1" dr="$G$1:$R$1048576" dn="Z_36624B2D_80F9_4F79_AC4A_B3547C36F23F_.wvu.Cols" sId="1"/>
    <rfmt sheetId="1" xfDxf="1" sqref="A46:XFD46" start="0" length="0"/>
    <rfmt sheetId="1" sqref="A4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6" t="inlineStr">
        <is>
          <t>SĂLAJ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6"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43" sId="1" ref="A46:XFD46" action="deleteRow">
    <undo index="65535" exp="area" dr="AK46:AK49" r="AK50" sId="1"/>
    <undo index="65535" exp="area" dr="AJ46:AJ49" r="AJ50" sId="1"/>
    <undo index="65535" exp="area" dr="AI46:AI49" r="AI50" sId="1"/>
    <undo index="65535" exp="area" dr="AH46:AH49" r="AH50" sId="1"/>
    <undo index="65535" exp="area" dr="AG46:AG49" r="AG50" sId="1"/>
    <undo index="65535" exp="area" dr="AF46:AF49" r="AF50" sId="1"/>
    <undo index="65535" exp="area" dr="AE46:AE49" r="AE50" sId="1"/>
    <undo index="65535" exp="area" dr="AD46:AD49" r="AD50" sId="1"/>
    <undo index="65535" exp="area" dr="AC46:AC49" r="AC50" sId="1"/>
    <undo index="65535" exp="area" dr="AB46:AB49" r="AB50" sId="1"/>
    <undo index="65535" exp="area" dr="AA46:AA49" r="AA50" sId="1"/>
    <undo index="65535" exp="area" dr="Z46:Z49" r="Z50" sId="1"/>
    <undo index="65535" exp="area" dr="Y46:Y49" r="Y50" sId="1"/>
    <undo index="65535" exp="area" dr="X46:X49" r="X50" sId="1"/>
    <undo index="65535" exp="area" dr="W46:W49" r="W50" sId="1"/>
    <undo index="65535" exp="area" dr="V46:V49" r="V50" sId="1"/>
    <undo index="65535" exp="area" dr="U46:U49" r="U50" sId="1"/>
    <undo index="65535" exp="area" dr="T46:T49" r="T50" sId="1"/>
    <undo index="65535" exp="area" dr="S46:S49" r="S50" sId="1"/>
    <undo index="65535" exp="area" ref3D="1" dr="$H$1:$N$1048576" dn="Z_65B035E3_87FA_46C5_996E_864F2C8D0EBC_.wvu.Cols" sId="1"/>
    <undo index="65535" exp="area" ref3D="1" dr="$G$1:$R$1048576" dn="Z_36624B2D_80F9_4F79_AC4A_B3547C36F23F_.wvu.Cols" sId="1"/>
    <rfmt sheetId="1" xfDxf="1" sqref="A46:XFD46" start="0" length="0"/>
    <rcc rId="0" sId="1" dxf="1">
      <nc r="A46">
        <v>1</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44" sId="1" ref="A46:XFD46" action="deleteRow">
    <undo index="65535" exp="area" dr="AK46:AK48" r="AK49" sId="1"/>
    <undo index="65535" exp="area" dr="AJ46:AJ48" r="AJ49" sId="1"/>
    <undo index="65535" exp="area" dr="AI46:AI48" r="AI49" sId="1"/>
    <undo index="65535" exp="area" dr="AH46:AH48" r="AH49" sId="1"/>
    <undo index="65535" exp="area" dr="AG46:AG48" r="AG49" sId="1"/>
    <undo index="65535" exp="area" dr="AF46:AF48" r="AF49" sId="1"/>
    <undo index="65535" exp="area" dr="AE46:AE48" r="AE49" sId="1"/>
    <undo index="65535" exp="area" dr="AD46:AD48" r="AD49" sId="1"/>
    <undo index="65535" exp="area" dr="AC46:AC48" r="AC49" sId="1"/>
    <undo index="65535" exp="area" dr="AB46:AB48" r="AB49" sId="1"/>
    <undo index="65535" exp="area" dr="AA46:AA48" r="AA49" sId="1"/>
    <undo index="65535" exp="area" dr="Z46:Z48" r="Z49" sId="1"/>
    <undo index="65535" exp="area" dr="Y46:Y48" r="Y49" sId="1"/>
    <undo index="65535" exp="area" dr="X46:X48" r="X49" sId="1"/>
    <undo index="65535" exp="area" dr="W46:W48" r="W49" sId="1"/>
    <undo index="65535" exp="area" dr="V46:V48" r="V49" sId="1"/>
    <undo index="65535" exp="area" dr="U46:U48" r="U49" sId="1"/>
    <undo index="65535" exp="area" dr="T46:T48" r="T49" sId="1"/>
    <undo index="65535" exp="area" dr="S46:S48" r="S49" sId="1"/>
    <undo index="65535" exp="area" ref3D="1" dr="$H$1:$N$1048576" dn="Z_65B035E3_87FA_46C5_996E_864F2C8D0EBC_.wvu.Cols" sId="1"/>
    <undo index="65535" exp="area" ref3D="1" dr="$G$1:$R$1048576" dn="Z_36624B2D_80F9_4F79_AC4A_B3547C36F23F_.wvu.Cols" sId="1"/>
    <rfmt sheetId="1" xfDxf="1" sqref="A46:XFD46" start="0" length="0"/>
    <rcc rId="0" sId="1" dxf="1">
      <nc r="A4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45" sId="1" ref="A46:XFD46" action="deleteRow">
    <undo index="65535" exp="area" dr="AK46:AK47" r="AK48" sId="1"/>
    <undo index="65535" exp="area" dr="AJ46:AJ47" r="AJ48" sId="1"/>
    <undo index="65535" exp="area" dr="AI46:AI47" r="AI48" sId="1"/>
    <undo index="65535" exp="area" dr="AH46:AH47" r="AH48" sId="1"/>
    <undo index="65535" exp="area" dr="AG46:AG47" r="AG48" sId="1"/>
    <undo index="65535" exp="area" dr="AF46:AF47" r="AF48" sId="1"/>
    <undo index="65535" exp="area" dr="AE46:AE47" r="AE48" sId="1"/>
    <undo index="65535" exp="area" dr="AD46:AD47" r="AD48" sId="1"/>
    <undo index="65535" exp="area" dr="AC46:AC47" r="AC48" sId="1"/>
    <undo index="65535" exp="area" dr="AB46:AB47" r="AB48" sId="1"/>
    <undo index="65535" exp="area" dr="AA46:AA47" r="AA48" sId="1"/>
    <undo index="65535" exp="area" dr="Z46:Z47" r="Z48" sId="1"/>
    <undo index="65535" exp="area" dr="Y46:Y47" r="Y48" sId="1"/>
    <undo index="65535" exp="area" dr="X46:X47" r="X48" sId="1"/>
    <undo index="65535" exp="area" dr="W46:W47" r="W48" sId="1"/>
    <undo index="65535" exp="area" dr="V46:V47" r="V48" sId="1"/>
    <undo index="65535" exp="area" dr="U46:U47" r="U48" sId="1"/>
    <undo index="65535" exp="area" dr="T46:T47" r="T48" sId="1"/>
    <undo index="65535" exp="area" dr="S46:S47" r="S48" sId="1"/>
    <undo index="65535" exp="area" ref3D="1" dr="$H$1:$N$1048576" dn="Z_65B035E3_87FA_46C5_996E_864F2C8D0EBC_.wvu.Cols" sId="1"/>
    <undo index="65535" exp="area" ref3D="1" dr="$G$1:$R$1048576" dn="Z_36624B2D_80F9_4F79_AC4A_B3547C36F23F_.wvu.Cols" sId="1"/>
    <rfmt sheetId="1" xfDxf="1" sqref="A46:XFD46" start="0" length="0"/>
    <rfmt sheetId="1" sqref="A4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46" sId="1" ref="A46:XFD46" action="deleteRow">
    <undo index="65535" exp="area" dr="AK46" r="AK47" sId="1"/>
    <undo index="65535" exp="area" dr="AJ46" r="AJ47" sId="1"/>
    <undo index="65535" exp="area" dr="AI46" r="AI47" sId="1"/>
    <undo index="65535" exp="area" dr="AH46" r="AH47" sId="1"/>
    <undo index="65535" exp="area" dr="AG46" r="AG47" sId="1"/>
    <undo index="65535" exp="area" dr="AF46" r="AF47" sId="1"/>
    <undo index="65535" exp="area" dr="AE46" r="AE47" sId="1"/>
    <undo index="65535" exp="area" dr="AD46" r="AD47" sId="1"/>
    <undo index="65535" exp="area" dr="AC46" r="AC47" sId="1"/>
    <undo index="65535" exp="area" dr="AB46" r="AB47" sId="1"/>
    <undo index="65535" exp="area" dr="AA46" r="AA47" sId="1"/>
    <undo index="65535" exp="area" dr="Z46" r="Z47" sId="1"/>
    <undo index="65535" exp="area" dr="Y46" r="Y47" sId="1"/>
    <undo index="65535" exp="area" dr="X46" r="X47" sId="1"/>
    <undo index="65535" exp="area" dr="W46" r="W47" sId="1"/>
    <undo index="65535" exp="area" dr="V46" r="V47" sId="1"/>
    <undo index="65535" exp="area" dr="U46" r="U47" sId="1"/>
    <undo index="65535" exp="area" dr="T46" r="T47" sId="1"/>
    <undo index="65535" exp="area" dr="S46" r="S47" sId="1"/>
    <undo index="65535" exp="area" ref3D="1" dr="$H$1:$N$1048576" dn="Z_65B035E3_87FA_46C5_996E_864F2C8D0EBC_.wvu.Cols" sId="1"/>
    <undo index="65535" exp="area" ref3D="1" dr="$G$1:$R$1048576" dn="Z_36624B2D_80F9_4F79_AC4A_B3547C36F23F_.wvu.Cols" sId="1"/>
    <rfmt sheetId="1" xfDxf="1" sqref="A46:XFD46" start="0" length="0"/>
    <rfmt sheetId="1" sqref="A4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6">
        <f>T46+U46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6">
        <f>W46+X46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6">
        <f>AC46+AD46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6">
        <f>S46+V46+Y46+AB46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6">
        <f>AE46+AF46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47" sId="1" ref="A46:XFD46" action="deleteRow">
    <undo index="65535" exp="area" ref3D="1" dr="$H$1:$N$1048576" dn="Z_65B035E3_87FA_46C5_996E_864F2C8D0EBC_.wvu.Cols" sId="1"/>
    <undo index="65535" exp="area" ref3D="1" dr="$G$1:$R$1048576" dn="Z_36624B2D_80F9_4F79_AC4A_B3547C36F23F_.wvu.Cols" sId="1"/>
    <rfmt sheetId="1" xfDxf="1" sqref="A46:XFD46" start="0" length="0"/>
    <rfmt sheetId="1" sqref="A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6" t="inlineStr">
        <is>
          <t>TOTAL SĂLAJ</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6">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48" sId="1" ref="A47:XFD47" action="deleteRow">
    <undo index="65535" exp="area" ref3D="1" dr="$H$1:$N$1048576" dn="Z_65B035E3_87FA_46C5_996E_864F2C8D0EBC_.wvu.Cols" sId="1"/>
    <undo index="65535" exp="area" ref3D="1" dr="$G$1:$R$1048576" dn="Z_36624B2D_80F9_4F79_AC4A_B3547C36F23F_.wvu.Cols" sId="1"/>
    <rfmt sheetId="1" xfDxf="1" sqref="A47:XFD47" start="0" length="0"/>
    <rcc rId="0" sId="1" dxf="1">
      <nc r="A47">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7">
        <f>T47+U47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7">
        <f>W47+X47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bottom style="thin">
            <color indexed="64"/>
          </bottom>
        </border>
      </dxf>
    </rfmt>
    <rfmt sheetId="1" sqref="X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bottom style="thin">
            <color indexed="64"/>
          </bottom>
        </border>
      </dxf>
    </rfmt>
    <rcc rId="0" sId="1" s="1" dxf="1">
      <nc r="Y47">
        <f>Z47+AA47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bottom style="thin">
            <color indexed="64"/>
          </bottom>
        </border>
      </dxf>
    </rfmt>
    <rfmt sheetId="1" sqref="AA4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7">
        <f>AC47+AD47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7">
        <f>S47+V47+Y47+AB47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7">
        <f>AE47+AF47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49" sId="1" ref="A47:XFD47" action="deleteRow">
    <undo index="65535" exp="area" dr="AK46:AK47" r="AK48" sId="1"/>
    <undo index="65535" exp="area" dr="AJ46:AJ47" r="AJ48" sId="1"/>
    <undo index="65535" exp="area" dr="AI46:AI47" r="AI48" sId="1"/>
    <undo index="65535" exp="area" dr="AH46:AH47" r="AH48" sId="1"/>
    <undo index="65535" exp="area" dr="AG46:AG47" r="AG48" sId="1"/>
    <undo index="65535" exp="area" dr="AF46:AF47" r="AF48" sId="1"/>
    <undo index="65535" exp="area" dr="AE46:AE47" r="AE48" sId="1"/>
    <undo index="65535" exp="area" dr="AD46:AD47" r="AD48" sId="1"/>
    <undo index="65535" exp="area" dr="AC46:AC47" r="AC48" sId="1"/>
    <undo index="65535" exp="area" dr="AB46:AB47" r="AB48" sId="1"/>
    <undo index="65535" exp="area" dr="AA46:AA47" r="AA48" sId="1"/>
    <undo index="65535" exp="area" dr="Z46:Z47" r="Z48" sId="1"/>
    <undo index="65535" exp="area" dr="Y46:Y47" r="Y48" sId="1"/>
    <undo index="65535" exp="area" dr="X46:X47" r="X48" sId="1"/>
    <undo index="65535" exp="area" dr="W46:W47" r="W48" sId="1"/>
    <undo index="65535" exp="area" dr="V46:V47" r="V48" sId="1"/>
    <undo index="65535" exp="area" dr="U46:U47" r="U48" sId="1"/>
    <undo index="65535" exp="area" dr="T46:T47" r="T48" sId="1"/>
    <undo index="65535" exp="area" dr="S46:S47" r="S48" sId="1"/>
    <undo index="65535" exp="area" ref3D="1" dr="$H$1:$N$1048576" dn="Z_65B035E3_87FA_46C5_996E_864F2C8D0EBC_.wvu.Cols" sId="1"/>
    <undo index="65535" exp="area" ref3D="1" dr="$G$1:$R$1048576" dn="Z_36624B2D_80F9_4F79_AC4A_B3547C36F23F_.wvu.Cols" sId="1"/>
    <rfmt sheetId="1" xfDxf="1" sqref="A47:XFD47" start="0" length="0"/>
    <rfmt sheetId="1" sqref="A4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7">
        <f>T47+U47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7">
        <f>W47+X47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7">
        <f>Z47+AA47</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7">
        <f>AC47+AD47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7">
        <f>S47+V47+Y47+AB47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7">
        <f>AE47+AF47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50" sId="1" ref="A47:XFD47" action="deleteRow">
    <undo index="65535" exp="area" ref3D="1" dr="$H$1:$N$1048576" dn="Z_65B035E3_87FA_46C5_996E_864F2C8D0EBC_.wvu.Cols" sId="1"/>
    <undo index="65535" exp="area" ref3D="1" dr="$G$1:$R$1048576" dn="Z_36624B2D_80F9_4F79_AC4A_B3547C36F23F_.wvu.Cols" sId="1"/>
    <rfmt sheetId="1" xfDxf="1" sqref="A47:XFD47" start="0" length="0"/>
    <rfmt sheetId="1" sqref="A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7" t="inlineStr">
        <is>
          <t>TOTAL TELEORMAN</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7"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7">
        <f>SUM(S46:S46)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7">
        <f>SUM(T46:T46)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7">
        <f>SUM(U46:U46)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7">
        <f>SUM(V46:V46)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7">
        <f>SUM(W46:W46)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7">
        <f>SUM(X46:X46)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7">
        <f>SUM(Y46:Y46)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7">
        <f>SUM(Z46:Z46)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7">
        <f>SUM(AA46:AA46)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7">
        <f>SUM(AB46:AB46)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7">
        <f>SUM(AC46:AC46)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7">
        <f>SUM(AD46:AD46)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7">
        <f>SUM(AE46:AE46)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7">
        <f>SUM(AF46:AF46)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7">
        <f>SUM(AG46:AG46)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7">
        <f>SUM(AH46:AH46)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7">
        <f>SUM(AI46:AI46)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7">
        <f>SUM(AJ46:AJ46)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7">
        <f>SUM(AK46:AK46)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51" sId="1" ref="A47:XFD47" action="deleteRow">
    <undo index="65535" exp="area" ref3D="1" dr="$H$1:$N$1048576" dn="Z_65B035E3_87FA_46C5_996E_864F2C8D0EBC_.wvu.Cols" sId="1"/>
    <undo index="65535" exp="area" ref3D="1" dr="$G$1:$R$1048576" dn="Z_36624B2D_80F9_4F79_AC4A_B3547C36F23F_.wvu.Cols" sId="1"/>
    <rfmt sheetId="1" xfDxf="1" sqref="A47:XFD47" start="0" length="0"/>
    <rfmt sheetId="1" sqref="A4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7" t="inlineStr">
        <is>
          <t>TIMIȘ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7"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52" sId="1" ref="A48:XFD48" action="deleteRow">
    <undo index="65535" exp="area" ref3D="1" dr="$H$1:$N$1048576" dn="Z_65B035E3_87FA_46C5_996E_864F2C8D0EBC_.wvu.Cols" sId="1"/>
    <undo index="65535" exp="area" ref3D="1" dr="$G$1:$R$1048576" dn="Z_36624B2D_80F9_4F79_AC4A_B3547C36F23F_.wvu.Cols" sId="1"/>
    <rfmt sheetId="1" xfDxf="1" sqref="A48:XFD48" start="0" length="0"/>
    <rcc rId="0" sId="1" dxf="1">
      <nc r="A48">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8">
        <f>T48+U48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8">
        <f>W48+X48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8">
        <f>Z48+AA48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8">
        <f>AC48+AD48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8">
        <f>S48+V48+Y48+AB48</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8">
        <f>AE48+AF48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53" sId="1" ref="A48:XFD48" action="deleteRow">
    <undo index="65535" exp="area" dr="AK47:AK48" r="AK49" sId="1"/>
    <undo index="65535" exp="area" dr="AJ47:AJ48" r="AJ49" sId="1"/>
    <undo index="65535" exp="area" dr="AI47:AI48" r="AI49" sId="1"/>
    <undo index="65535" exp="area" dr="AH47:AH48" r="AH49" sId="1"/>
    <undo index="65535" exp="area" dr="AG47:AG48" r="AG49" sId="1"/>
    <undo index="65535" exp="area" dr="AF47:AF48" r="AF49" sId="1"/>
    <undo index="65535" exp="area" dr="AE47:AE48" r="AE49" sId="1"/>
    <undo index="65535" exp="area" dr="AD47:AD48" r="AD49" sId="1"/>
    <undo index="65535" exp="area" dr="AC47:AC48" r="AC49" sId="1"/>
    <undo index="65535" exp="area" dr="AB47:AB48" r="AB49" sId="1"/>
    <undo index="65535" exp="area" dr="AA47:AA48" r="AA49" sId="1"/>
    <undo index="65535" exp="area" dr="Z47:Z48" r="Z49" sId="1"/>
    <undo index="65535" exp="area" dr="Y47:Y48" r="Y49" sId="1"/>
    <undo index="65535" exp="area" dr="X47:X48" r="X49" sId="1"/>
    <undo index="65535" exp="area" dr="W47:W48" r="W49" sId="1"/>
    <undo index="65535" exp="area" dr="V47:V48" r="V49" sId="1"/>
    <undo index="65535" exp="area" dr="U47:U48" r="U49" sId="1"/>
    <undo index="65535" exp="area" dr="T47:T48" r="T49" sId="1"/>
    <undo index="65535" exp="area" dr="S47:S48" r="S49" sId="1"/>
    <undo index="65535" exp="area" ref3D="1" dr="$H$1:$N$1048576" dn="Z_65B035E3_87FA_46C5_996E_864F2C8D0EBC_.wvu.Cols" sId="1"/>
    <undo index="65535" exp="area" ref3D="1" dr="$G$1:$R$1048576" dn="Z_36624B2D_80F9_4F79_AC4A_B3547C36F23F_.wvu.Cols" sId="1"/>
    <rfmt sheetId="1" xfDxf="1" sqref="A48:XFD48" start="0" length="0"/>
    <rfmt sheetId="1" sqref="A4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8">
        <f>T48+U48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8">
        <f>W48+X48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8">
        <f>Z48+AA48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8">
        <f>AC48+AD48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8">
        <f>S48+V48+Y48+AB48</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8">
        <f>AE48+AF48</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54" sId="1" ref="A48:XFD48" action="deleteRow">
    <undo index="65535" exp="area" ref3D="1" dr="$H$1:$N$1048576" dn="Z_65B035E3_87FA_46C5_996E_864F2C8D0EBC_.wvu.Cols" sId="1"/>
    <undo index="65535" exp="area" ref3D="1" dr="$G$1:$R$1048576" dn="Z_36624B2D_80F9_4F79_AC4A_B3547C36F23F_.wvu.Cols" sId="1"/>
    <rfmt sheetId="1" xfDxf="1" sqref="A48:XFD48" start="0" length="0"/>
    <rfmt sheetId="1" sqref="A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8" t="inlineStr">
        <is>
          <t>TOTAL TIMIȘ</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8"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8">
        <f>SUM(S47:S47)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8">
        <f>SUM(T47:T47)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8">
        <f>SUM(U47:U47)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8">
        <f>SUM(V47:V47)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8">
        <f>SUM(W47:W47)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8">
        <f>SUM(X47:X47)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8">
        <f>SUM(Y47:Y47)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8">
        <f>SUM(Z47:Z47)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8">
        <f>SUM(AA47:AA47)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8">
        <f>SUM(AB47:AB47)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8">
        <f>SUM(AC47:AC47)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8">
        <f>SUM(AD47:AD47)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8">
        <f>SUM(AE47:AE47)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8">
        <f>SUM(AF47:AF47)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8">
        <f>SUM(AG47:AG47)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8">
        <f>SUM(AH47:AH47)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8">
        <f>SUM(AI47:AI47)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8">
        <f>SUM(AJ47:AJ47)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8">
        <f>SUM(AK47:AK47)</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55" sId="1" ref="A48:XFD48" action="deleteRow">
    <undo index="65535" exp="area" ref3D="1" dr="$H$1:$N$1048576" dn="Z_65B035E3_87FA_46C5_996E_864F2C8D0EBC_.wvu.Cols" sId="1"/>
    <undo index="65535" exp="area" ref3D="1" dr="$G$1:$R$1048576" dn="Z_36624B2D_80F9_4F79_AC4A_B3547C36F23F_.wvu.Cols" sId="1"/>
    <rfmt sheetId="1" xfDxf="1" sqref="A48:XFD48" start="0" length="0"/>
    <rfmt sheetId="1" sqref="A48"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8" t="inlineStr">
        <is>
          <t>TULCEA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8"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8"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8"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56" sId="1" ref="A49:XFD49" action="deleteRow">
    <undo index="65535" exp="area" ref3D="1" dr="$H$1:$N$1048576" dn="Z_65B035E3_87FA_46C5_996E_864F2C8D0EBC_.wvu.Cols" sId="1"/>
    <undo index="65535" exp="area" ref3D="1" dr="$G$1:$R$1048576" dn="Z_36624B2D_80F9_4F79_AC4A_B3547C36F23F_.wvu.Cols" sId="1"/>
    <rfmt sheetId="1" xfDxf="1" sqref="A49:XFD49" start="0" length="0"/>
    <rcc rId="0" sId="1" dxf="1">
      <nc r="A49">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9">
        <f>T49+U49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9">
        <f>W49+X49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9">
        <f>Z49+AA49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9">
        <f>AC49+AD49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9">
        <f>S49+V49+Y49+AB49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9">
        <f>AE49+AF49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57" sId="1" ref="A49:XFD49" action="deleteRow">
    <undo index="65535" exp="area" dr="AK48:AK49" r="AK50" sId="1"/>
    <undo index="65535" exp="area" dr="AJ48:AJ49" r="AJ50" sId="1"/>
    <undo index="65535" exp="area" dr="AI48:AI49" r="AI50" sId="1"/>
    <undo index="65535" exp="area" dr="AH48:AH49" r="AH50" sId="1"/>
    <undo index="65535" exp="area" dr="AG48:AG49" r="AG50" sId="1"/>
    <undo index="65535" exp="area" dr="AF48:AF49" r="AF50" sId="1"/>
    <undo index="65535" exp="area" dr="AE48:AE49" r="AE50" sId="1"/>
    <undo index="65535" exp="area" dr="AD48:AD49" r="AD50" sId="1"/>
    <undo index="65535" exp="area" dr="AC48:AC49" r="AC50" sId="1"/>
    <undo index="65535" exp="area" dr="AB48:AB49" r="AB50" sId="1"/>
    <undo index="65535" exp="area" dr="AA48:AA49" r="AA50" sId="1"/>
    <undo index="65535" exp="area" dr="Z48:Z49" r="Z50" sId="1"/>
    <undo index="65535" exp="area" dr="Y48:Y49" r="Y50" sId="1"/>
    <undo index="65535" exp="area" dr="X48:X49" r="X50" sId="1"/>
    <undo index="65535" exp="area" dr="W48:W49" r="W50" sId="1"/>
    <undo index="65535" exp="area" dr="V48:V49" r="V50" sId="1"/>
    <undo index="65535" exp="area" dr="U48:U49" r="U50" sId="1"/>
    <undo index="65535" exp="area" dr="T48:T49" r="T50" sId="1"/>
    <undo index="65535" exp="area" dr="S48:S49" r="S50" sId="1"/>
    <undo index="65535" exp="area" ref3D="1" dr="$H$1:$N$1048576" dn="Z_65B035E3_87FA_46C5_996E_864F2C8D0EBC_.wvu.Cols" sId="1"/>
    <undo index="65535" exp="area" ref3D="1" dr="$G$1:$R$1048576" dn="Z_36624B2D_80F9_4F79_AC4A_B3547C36F23F_.wvu.Cols" sId="1"/>
    <rfmt sheetId="1" xfDxf="1" sqref="A49:XFD49" start="0" length="0"/>
    <rfmt sheetId="1" sqref="A4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9">
        <f>T49+U49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9">
        <f>W49+X49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9">
        <f>Z49+AA49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9">
        <f>AC49+AD49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9">
        <f>S49+V49+Y49+AB49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9">
        <f>AE49+AF49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58" sId="1" ref="A49:XFD49" action="deleteRow">
    <undo index="65535" exp="area" ref3D="1" dr="$H$1:$N$1048576" dn="Z_65B035E3_87FA_46C5_996E_864F2C8D0EBC_.wvu.Cols" sId="1"/>
    <undo index="65535" exp="area" ref3D="1" dr="$G$1:$R$1048576" dn="Z_36624B2D_80F9_4F79_AC4A_B3547C36F23F_.wvu.Cols" sId="1"/>
    <rfmt sheetId="1" xfDxf="1" sqref="A49:XFD49" start="0" length="0"/>
    <rfmt sheetId="1" sqref="A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49" t="inlineStr">
        <is>
          <t>TOTAL TULCEA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4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9">
        <f>SUM(S48:S48)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9">
        <f>SUM(T48:T48)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9">
        <f>SUM(U48:U48)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9">
        <f>SUM(V48:V48)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9">
        <f>SUM(W48:W48)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9">
        <f>SUM(X48:X48)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9">
        <f>SUM(Y48:Y48)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9">
        <f>SUM(Z48:Z48)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9">
        <f>SUM(AA48:AA48)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9">
        <f>SUM(AB48:AB48)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9">
        <f>SUM(AC48:AC48)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9">
        <f>SUM(AD48:AD48)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9">
        <f>SUM(AE48:AE48)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9">
        <f>SUM(AF48:AF48)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9">
        <f>SUM(AG48:AG48)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49">
        <f>SUM(AH48:AH48)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49">
        <f>SUM(AI48:AI48)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9">
        <f>SUM(AJ48:AJ48)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9">
        <f>SUM(AK48:AK48)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59" sId="1" ref="A49:XFD49" action="deleteRow">
    <undo index="65535" exp="area" ref3D="1" dr="$H$1:$N$1048576" dn="Z_65B035E3_87FA_46C5_996E_864F2C8D0EBC_.wvu.Cols" sId="1"/>
    <undo index="65535" exp="area" ref3D="1" dr="$G$1:$R$1048576" dn="Z_36624B2D_80F9_4F79_AC4A_B3547C36F23F_.wvu.Cols" sId="1"/>
    <rfmt sheetId="1" xfDxf="1" sqref="A49:XFD49" start="0" length="0"/>
    <rfmt sheetId="1" sqref="A4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9" t="inlineStr">
        <is>
          <t>VÂLCEA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4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49"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60" sId="1" ref="A50:XFD50" action="deleteRow">
    <undo index="65535" exp="area" ref3D="1" dr="$H$1:$N$1048576" dn="Z_65B035E3_87FA_46C5_996E_864F2C8D0EBC_.wvu.Cols" sId="1"/>
    <undo index="65535" exp="area" ref3D="1" dr="$G$1:$R$1048576" dn="Z_36624B2D_80F9_4F79_AC4A_B3547C36F23F_.wvu.Cols" sId="1"/>
    <rfmt sheetId="1" xfDxf="1" sqref="A50:XFD50" start="0" length="0"/>
    <rcc rId="0" sId="1" dxf="1">
      <nc r="A5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0">
        <f>T50+U50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0">
        <f>W50+X50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0">
        <f>Z50+AA50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0">
        <f>AC50+AD50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0">
        <f>S50+V50+Y50+AB50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0">
        <f>AE50+AF50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61" sId="1" ref="A50:XFD50" action="deleteRow">
    <undo index="65535" exp="area" dr="AK49:AK50" r="AK51" sId="1"/>
    <undo index="65535" exp="area" dr="AJ49:AJ50" r="AJ51" sId="1"/>
    <undo index="65535" exp="area" dr="AI49:AI50" r="AI51" sId="1"/>
    <undo index="65535" exp="area" dr="AH49:AH50" r="AH51" sId="1"/>
    <undo index="65535" exp="area" dr="AG49:AG50" r="AG51" sId="1"/>
    <undo index="65535" exp="area" dr="AF49:AF50" r="AF51" sId="1"/>
    <undo index="65535" exp="area" dr="AE49:AE50" r="AE51" sId="1"/>
    <undo index="65535" exp="area" dr="AD49:AD50" r="AD51" sId="1"/>
    <undo index="65535" exp="area" dr="AC49:AC50" r="AC51" sId="1"/>
    <undo index="65535" exp="area" dr="AB49:AB50" r="AB51" sId="1"/>
    <undo index="65535" exp="area" dr="AA49:AA50" r="AA51" sId="1"/>
    <undo index="65535" exp="area" dr="Z49:Z50" r="Z51" sId="1"/>
    <undo index="65535" exp="area" dr="Y49:Y50" r="Y51" sId="1"/>
    <undo index="65535" exp="area" dr="X49:X50" r="X51" sId="1"/>
    <undo index="65535" exp="area" dr="W49:W50" r="W51" sId="1"/>
    <undo index="65535" exp="area" dr="V49:V50" r="V51" sId="1"/>
    <undo index="65535" exp="area" dr="U49:U50" r="U51" sId="1"/>
    <undo index="65535" exp="area" dr="T49:T50" r="T51" sId="1"/>
    <undo index="65535" exp="area" dr="S49:S50" r="S51" sId="1"/>
    <undo index="65535" exp="area" ref3D="1" dr="$H$1:$N$1048576" dn="Z_65B035E3_87FA_46C5_996E_864F2C8D0EBC_.wvu.Cols" sId="1"/>
    <undo index="65535" exp="area" ref3D="1" dr="$G$1:$R$1048576" dn="Z_36624B2D_80F9_4F79_AC4A_B3547C36F23F_.wvu.Cols" sId="1"/>
    <rfmt sheetId="1" xfDxf="1" sqref="A50:XFD50" start="0" length="0"/>
    <rfmt sheetId="1" sqref="A5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0">
        <f>T50+U50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0">
        <f>W50+X50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0">
        <f>Z50+AA50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0">
        <f>AC50+AD50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0">
        <f>S50+V50+Y50+AB50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0">
        <f>AE50+AF50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62" sId="1" ref="A50:XFD50" action="deleteRow">
    <undo index="65535" exp="area" ref3D="1" dr="$H$1:$N$1048576" dn="Z_65B035E3_87FA_46C5_996E_864F2C8D0EBC_.wvu.Cols" sId="1"/>
    <undo index="65535" exp="area" ref3D="1" dr="$G$1:$R$1048576" dn="Z_36624B2D_80F9_4F79_AC4A_B3547C36F23F_.wvu.Cols" sId="1"/>
    <rfmt sheetId="1" xfDxf="1" sqref="A50:XFD50" start="0" length="0"/>
    <rfmt sheetId="1" sqref="A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0" t="inlineStr">
        <is>
          <t>TOTAL VÂLCEA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0">
        <f>SUM(S49:S49)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0">
        <f>SUM(T49:T49)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0">
        <f>SUM(U49:U49)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0">
        <f>SUM(V49:V49)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0">
        <f>SUM(W49:W49)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0">
        <f>SUM(X49:X49)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0">
        <f>SUM(Y49:Y49)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0">
        <f>SUM(Z49:Z49)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0">
        <f>SUM(AA49:AA49)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0">
        <f>SUM(AB49:AB49)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0">
        <f>SUM(AC49:AC49)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0">
        <f>SUM(AD49:AD49)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0">
        <f>SUM(AE49:AE49)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0">
        <f>SUM(AF49:AF49)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0">
        <f>SUM(AG49:AG49)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0">
        <f>SUM(AH49:AH49)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0">
        <f>SUM(AI49:AI49)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0">
        <f>SUM(AJ49:AJ49)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0">
        <f>SUM(AK49:AK49)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63" sId="1" ref="A50:XFD50" action="deleteRow">
    <undo index="65535" exp="area" ref3D="1" dr="$H$1:$N$1048576" dn="Z_65B035E3_87FA_46C5_996E_864F2C8D0EBC_.wvu.Cols" sId="1"/>
    <undo index="65535" exp="area" ref3D="1" dr="$G$1:$R$1048576" dn="Z_36624B2D_80F9_4F79_AC4A_B3547C36F23F_.wvu.Cols" sId="1"/>
    <rfmt sheetId="1" xfDxf="1" sqref="A50:XFD50" start="0" length="0"/>
    <rfmt sheetId="1" sqref="A5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0" t="inlineStr">
        <is>
          <t>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0">
        <f>AC50+AD50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0">
        <f>S50+V50+Y50+AB50</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0">
        <f>AE50+AF50</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64" sId="1" ref="A54:XFD54" action="deleteRow">
    <undo index="65535" exp="area" dr="AK50:AK54" r="AK55" sId="1"/>
    <undo index="65535" exp="area" dr="AJ50:AJ54" r="AJ55" sId="1"/>
    <undo index="65535" exp="area" dr="AI50:AI54" r="AI55" sId="1"/>
    <undo index="65535" exp="area" dr="AH50:AH54" r="AH55" sId="1"/>
    <undo index="65535" exp="area" dr="AG50:AG54" r="AG55" sId="1"/>
    <undo index="65535" exp="area" dr="AF50:AF54" r="AF55" sId="1"/>
    <undo index="65535" exp="area" dr="AE50:AE54" r="AE55" sId="1"/>
    <undo index="65535" exp="area" dr="AD50:AD54" r="AD55" sId="1"/>
    <undo index="65535" exp="area" dr="AC50:AC54" r="AC55" sId="1"/>
    <undo index="65535" exp="area" dr="AB50:AB54" r="AB55" sId="1"/>
    <undo index="65535" exp="area" dr="AA50:AA54" r="AA55" sId="1"/>
    <undo index="65535" exp="area" dr="Z50:Z54" r="Z55" sId="1"/>
    <undo index="65535" exp="area" dr="Y50:Y54" r="Y55" sId="1"/>
    <undo index="65535" exp="area" dr="X50:X54" r="X55" sId="1"/>
    <undo index="65535" exp="area" dr="W50:W54" r="W55" sId="1"/>
    <undo index="65535" exp="area" dr="V50:V54" r="V55" sId="1"/>
    <undo index="65535" exp="area" dr="U50:U54" r="U55" sId="1"/>
    <undo index="65535" exp="area" dr="T50:T54" r="T55" sId="1"/>
    <undo index="65535" exp="area" dr="S50:S54" r="S55" sId="1"/>
    <undo index="65535" exp="area" ref3D="1" dr="$H$1:$N$1048576" dn="Z_65B035E3_87FA_46C5_996E_864F2C8D0EBC_.wvu.Cols" sId="1"/>
    <undo index="65535" exp="area" ref3D="1" dr="$G$1:$R$1048576" dn="Z_36624B2D_80F9_4F79_AC4A_B3547C36F23F_.wvu.Cols" sId="1"/>
    <rfmt sheetId="1" xfDxf="1" sqref="A54:XFD54" start="0" length="0"/>
    <rfmt sheetId="1" sqref="A5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5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54">
        <f>T54+U54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5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5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5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4">
        <f>Z54+AA54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5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5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5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54"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5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465" sId="1" ref="A54:XFD54" action="deleteRow">
    <undo index="65535" exp="area" ref3D="1" dr="$H$1:$N$1048576" dn="Z_65B035E3_87FA_46C5_996E_864F2C8D0EBC_.wvu.Cols" sId="1"/>
    <undo index="65535" exp="area" ref3D="1" dr="$G$1:$R$1048576" dn="Z_36624B2D_80F9_4F79_AC4A_B3547C36F23F_.wvu.Cols" sId="1"/>
    <rfmt sheetId="1" xfDxf="1" sqref="A54:XFD54" start="0" length="0"/>
    <rfmt sheetId="1" sqref="A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4" t="inlineStr">
        <is>
          <t>TOTAL VASLUI</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4">
        <f>SUM(S50:S53)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4">
        <f>SUM(T50:T53)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4">
        <f>SUM(U50:U53)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4">
        <f>SUM(V50:V53)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4">
        <f>SUM(W50:W53)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4">
        <f>SUM(X50:X53)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4">
        <f>SUM(Y50:Y53)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4">
        <f>SUM(Z50:Z53)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4">
        <f>SUM(AA50:AA53)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4">
        <f>SUM(AB50:AB53)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4">
        <f>SUM(AC50:AC53)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4">
        <f>SUM(AD50:AD53)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4">
        <f>SUM(AE50:AE53)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4">
        <f>SUM(AF50:AF53)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4">
        <f>SUM(AG50:AG53)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4">
        <f>SUM(AH50:AH53)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4">
        <f>SUM(AI50:AI53)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4">
        <f>SUM(AJ50:AJ53)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4">
        <f>SUM(AK50:AK53)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66" sId="1" ref="A54:XFD54" action="deleteRow">
    <undo index="65535" exp="area" ref3D="1" dr="$A$6:$DC$54" dn="Z_9DB14A11_D514_4701_A3DB_58C821CD37C7_.wvu.FilterData" sId="1"/>
    <undo index="65535" exp="area" ref3D="1" dr="$A$7:$DC$54" dn="Z_7C1B4D6D_D666_48DD_AB17_E00791B6F0B6_.wvu.FilterData" sId="1"/>
    <undo index="65535" exp="area" ref3D="1" dr="$H$1:$N$1048576" dn="Z_65B035E3_87FA_46C5_996E_864F2C8D0EBC_.wvu.Cols" sId="1"/>
    <undo index="65535" exp="area" ref3D="1" dr="$G$1:$R$1048576" dn="Z_36624B2D_80F9_4F79_AC4A_B3547C36F23F_.wvu.Cols" sId="1"/>
    <undo index="65535" exp="area" ref3D="1" dr="$A$6:$DC$54" dn="_FilterDatabase" sId="1"/>
    <undo index="65535" exp="area" ref3D="1" dr="$A$6:$DC$54" dn="Z_FE50EAC0_52A5_4C33_B973_65E93D03D3EA_.wvu.FilterData"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4" t="inlineStr">
        <is>
          <t>VRANCEA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67" sId="1" ref="A54:XFD54" action="deleteRow">
    <undo index="65535" exp="area" dr="AK54:AK56" r="AK57" sId="1"/>
    <undo index="65535" exp="area" dr="AJ54:AJ56" r="AJ57" sId="1"/>
    <undo index="65535" exp="area" dr="AI54:AI56" r="AI57" sId="1"/>
    <undo index="65535" exp="area" dr="AH54:AH56" r="AH57" sId="1"/>
    <undo index="65535" exp="area" dr="AG54:AG56" r="AG57" sId="1"/>
    <undo index="65535" exp="area" dr="AF54:AF56" r="AF57" sId="1"/>
    <undo index="65535" exp="area" dr="AE54:AE56" r="AE57" sId="1"/>
    <undo index="65535" exp="area" dr="AD54:AD56" r="AD57" sId="1"/>
    <undo index="65535" exp="area" dr="AC54:AC56" r="AC57" sId="1"/>
    <undo index="65535" exp="area" dr="AB54:AB56" r="AB57" sId="1"/>
    <undo index="65535" exp="area" dr="AA54:AA56" r="AA57" sId="1"/>
    <undo index="65535" exp="area" dr="Z54:Z56" r="Z57" sId="1"/>
    <undo index="65535" exp="area" dr="Y54:Y56" r="Y57" sId="1"/>
    <undo index="65535" exp="area" dr="X54:X56" r="X57" sId="1"/>
    <undo index="65535" exp="area" dr="W54:W56" r="W57" sId="1"/>
    <undo index="65535" exp="area" dr="V54:V56" r="V57" sId="1"/>
    <undo index="65535" exp="area" dr="U54:U56" r="U57" sId="1"/>
    <undo index="65535" exp="area" dr="T54:T56" r="T57" sId="1"/>
    <undo index="65535" exp="area" dr="S54:S56" r="S57" sId="1"/>
    <undo index="65535" exp="area" ref3D="1" dr="$H$1:$N$1048576" dn="Z_65B035E3_87FA_46C5_996E_864F2C8D0EBC_.wvu.Cols" sId="1"/>
    <undo index="65535" exp="area" ref3D="1" dr="$G$1:$R$1048576" dn="Z_36624B2D_80F9_4F79_AC4A_B3547C36F23F_.wvu.Cols" sId="1"/>
    <rfmt sheetId="1" xfDxf="1" sqref="A54:XFD54" start="0" length="0">
      <dxf/>
    </rfmt>
    <rfmt sheetId="1" sqref="A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54" start="0" length="0">
      <dxf>
        <alignment vertical="top" wrapText="1"/>
      </dxf>
    </rfmt>
    <rfmt sheetId="1" sqref="I54"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sz val="12"/>
          <color auto="1"/>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1" sqref="S54" start="0" length="0">
      <dxf>
        <font>
          <sz val="12"/>
          <color auto="1"/>
          <name val="Calibri"/>
          <family val="2"/>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T54"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4"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4" start="0" length="0">
      <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4"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4"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54" start="0" length="0">
      <dxf>
        <font>
          <sz val="12"/>
          <color auto="1"/>
          <name val="Calibri"/>
          <family val="2"/>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Z54"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4" start="0" length="0">
      <dxf>
        <font>
          <sz val="12"/>
          <color auto="1"/>
          <name val="Calibri"/>
          <family val="2"/>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4"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4" start="0" length="0">
      <dxf>
        <font>
          <sz val="12"/>
          <color auto="1"/>
          <name val="Calibri"/>
          <family val="2"/>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4" start="0" length="0">
      <dxf>
        <font>
          <sz val="12"/>
          <color auto="1"/>
          <name val="Calibri"/>
          <family val="2"/>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sz val="12"/>
          <color auto="1"/>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rc>
  <rrc rId="3468" sId="1" ref="A54:XFD54" action="deleteRow">
    <undo index="65535" exp="area" dr="AK54:AK55" r="AK56" sId="1"/>
    <undo index="65535" exp="area" dr="AJ54:AJ55" r="AJ56" sId="1"/>
    <undo index="65535" exp="area" dr="AI54:AI55" r="AI56" sId="1"/>
    <undo index="65535" exp="area" dr="AH54:AH55" r="AH56" sId="1"/>
    <undo index="65535" exp="area" dr="AG54:AG55" r="AG56" sId="1"/>
    <undo index="65535" exp="area" dr="AF54:AF55" r="AF56" sId="1"/>
    <undo index="65535" exp="area" dr="AE54:AE55" r="AE56" sId="1"/>
    <undo index="65535" exp="area" dr="AD54:AD55" r="AD56" sId="1"/>
    <undo index="65535" exp="area" dr="AC54:AC55" r="AC56" sId="1"/>
    <undo index="65535" exp="area" dr="AB54:AB55" r="AB56" sId="1"/>
    <undo index="65535" exp="area" dr="AA54:AA55" r="AA56" sId="1"/>
    <undo index="65535" exp="area" dr="Z54:Z55" r="Z56" sId="1"/>
    <undo index="65535" exp="area" dr="Y54:Y55" r="Y56" sId="1"/>
    <undo index="65535" exp="area" dr="X54:X55" r="X56" sId="1"/>
    <undo index="65535" exp="area" dr="W54:W55" r="W56" sId="1"/>
    <undo index="65535" exp="area" dr="V54:V55" r="V56" sId="1"/>
    <undo index="65535" exp="area" dr="U54:U55" r="U56" sId="1"/>
    <undo index="65535" exp="area" dr="T54:T55" r="T56" sId="1"/>
    <undo index="65535" exp="area" dr="S54:S55" r="S56" sId="1"/>
    <undo index="65535" exp="area" ref3D="1" dr="$H$1:$N$1048576" dn="Z_65B035E3_87FA_46C5_996E_864F2C8D0EBC_.wvu.Cols" sId="1"/>
    <undo index="65535" exp="area" ref3D="1" dr="$G$1:$R$1048576" dn="Z_36624B2D_80F9_4F79_AC4A_B3547C36F23F_.wvu.Cols" sId="1"/>
    <rfmt sheetId="1" xfDxf="1" sqref="A54:XFD54" start="0" length="0"/>
    <rcc rId="0" sId="1" dxf="1">
      <nc r="A5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4">
        <f>T54+U54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4">
        <f>Z54+AA54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C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54"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4"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69" sId="1" ref="A54:XFD54" action="deleteRow">
    <undo index="65535" exp="area" dr="AK54" r="AK55" sId="1"/>
    <undo index="65535" exp="area" dr="AJ54" r="AJ55" sId="1"/>
    <undo index="65535" exp="area" dr="AI54" r="AI55" sId="1"/>
    <undo index="65535" exp="area" dr="AH54" r="AH55" sId="1"/>
    <undo index="65535" exp="area" dr="AG54" r="AG55" sId="1"/>
    <undo index="65535" exp="area" dr="AF54" r="AF55" sId="1"/>
    <undo index="65535" exp="area" dr="AE54" r="AE55" sId="1"/>
    <undo index="65535" exp="area" dr="AD54" r="AD55" sId="1"/>
    <undo index="65535" exp="area" dr="AC54" r="AC55" sId="1"/>
    <undo index="65535" exp="area" dr="AB54" r="AB55" sId="1"/>
    <undo index="65535" exp="area" dr="AA54" r="AA55" sId="1"/>
    <undo index="65535" exp="area" dr="Z54" r="Z55" sId="1"/>
    <undo index="65535" exp="area" dr="Y54" r="Y55" sId="1"/>
    <undo index="65535" exp="area" dr="X54" r="X55" sId="1"/>
    <undo index="65535" exp="area" dr="W54" r="W55" sId="1"/>
    <undo index="65535" exp="area" dr="V54" r="V55" sId="1"/>
    <undo index="65535" exp="area" dr="U54" r="U55" sId="1"/>
    <undo index="65535" exp="area" dr="T54" r="T55" sId="1"/>
    <undo index="65535" exp="area" dr="S54" r="S55" sId="1"/>
    <undo index="65535" exp="area" ref3D="1" dr="$H$1:$N$1048576" dn="Z_65B035E3_87FA_46C5_996E_864F2C8D0EBC_.wvu.Cols" sId="1"/>
    <undo index="65535" exp="area" ref3D="1" dr="$G$1:$R$1048576" dn="Z_36624B2D_80F9_4F79_AC4A_B3547C36F23F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4">
        <f>T54+U54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T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4">
        <f>W54+X54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4">
        <f>Z54+AA54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Z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70" sId="1" ref="A54:XFD54" action="deleteRow">
    <undo index="65535" exp="area" ref3D="1" dr="$H$1:$N$1048576" dn="Z_65B035E3_87FA_46C5_996E_864F2C8D0EBC_.wvu.Cols" sId="1"/>
    <undo index="65535" exp="area" ref3D="1" dr="$G$1:$R$1048576" dn="Z_36624B2D_80F9_4F79_AC4A_B3547C36F23F_.wvu.Cols" sId="1"/>
    <rfmt sheetId="1" xfDxf="1" sqref="A54:XFD54" start="0" length="0"/>
    <rfmt sheetId="1" sqref="A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54" t="inlineStr">
        <is>
          <t>TOTAL VRANCEA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4">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71" sId="1" ref="A54:XFD54" action="deleteRow">
    <undo index="65535" exp="area" ref3D="1" dr="$H$1:$N$1048576" dn="Z_65B035E3_87FA_46C5_996E_864F2C8D0EBC_.wvu.Cols" sId="1"/>
    <undo index="65535" exp="area" ref3D="1" dr="$G$1:$R$1048576" dn="Z_36624B2D_80F9_4F79_AC4A_B3547C36F23F_.wvu.Cols" sId="1"/>
    <rfmt sheetId="1" xfDxf="1" sqref="A54:XFD54" start="0" length="0"/>
    <rfmt sheetId="1" sqref="A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4" t="inlineStr">
        <is>
          <t xml:space="preserve"> Proiect cu acoperire națională</t>
        </is>
      </nc>
      <ndxf>
        <font>
          <b/>
          <sz val="12"/>
          <color auto="1"/>
          <name val="Calibri"/>
          <family val="2"/>
          <charset val="238"/>
          <scheme val="minor"/>
        </font>
        <alignment horizontal="center" vertical="center"/>
        <border outline="0">
          <left style="thin">
            <color indexed="64"/>
          </left>
          <right style="thin">
            <color indexed="64"/>
          </right>
          <top style="thin">
            <color indexed="64"/>
          </top>
          <bottom style="thin">
            <color indexed="64"/>
          </bottom>
        </border>
      </ndxf>
    </rcc>
    <rfmt sheetId="1" sqref="P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4">
        <f>AC54+AD54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C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4">
        <f>S54+V54+Y54+AB54</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4">
        <f>AE54+AF54</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47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69"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6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9">
        <f>T169+U169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9">
        <f>W169+X169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9">
        <f>Z169+AA169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9">
        <f>AC169+AD169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9">
        <f>S169+V169+Y169+AB169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69">
        <f>AE169+AF169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47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69"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6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9">
        <f>T169+U169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9">
        <f>W169+X169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9">
        <f>Z169+AA169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9">
        <f>AC169+AD169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9">
        <f>S169+V169+Y169+AB169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69">
        <f>AE169+AF169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47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69"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6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9">
        <f>T169+U169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9">
        <f>W169+X169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9">
        <f>Z169+AA169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9">
        <f>AC169+AD169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9">
        <f>S169+V169+Y169+AB169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69">
        <f>AE169+AF169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47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69"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6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9">
        <f>T169+U169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9">
        <f>W169+X169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9">
        <f>Z169+AA169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9">
        <f>AC169+AD169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9">
        <f>S169+V169+Y169+AB169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69">
        <f>AE169+AF169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47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69"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6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69">
        <f>S169/AE169*100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9">
        <f>T169+U169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9">
        <f>W169+X169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9">
        <f>Z169+AA169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9">
        <f>AC169+AD169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9">
        <f>S169+V169+Y169+AB169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69">
        <f>AE169+AF169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477" sId="1" ref="A169:XFD169" action="deleteRow">
    <undo index="65535" exp="area" dr="AD54:AD169" r="AD173" sId="1"/>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6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69"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69"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69">
        <f>S169/AE169*100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9">
        <f>T169+U169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9">
        <f>W169+X169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9">
        <f>Z169+AA169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9">
        <f>AC169+AD169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69"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9">
        <f>S169+V169+Y169+AB169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69">
        <f>AE169+AF169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6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478" sId="1" ref="A169:XFD169" action="deleteRow">
    <undo index="65535" exp="area" dr="AC54:AC169" r="AC172" sId="1"/>
    <undo index="65535" exp="area" dr="X54:X169" r="X172" sId="1"/>
    <undo index="65535" exp="area" dr="W54:W169" r="W172" sId="1"/>
    <undo index="65535" exp="area" dr="U54:U169" r="U172" sId="1"/>
    <undo index="65535" exp="area" dr="T54:T169" r="T172" sId="1"/>
    <undo index="65535" exp="area" ref3D="1" dr="$H$1:$N$1048576" dn="Z_65B035E3_87FA_46C5_996E_864F2C8D0EBC_.wvu.Cols" sId="1"/>
    <undo index="65535" exp="area" ref3D="1" dr="$G$1:$R$1048576" dn="Z_36624B2D_80F9_4F79_AC4A_B3547C36F23F_.wvu.Cols" sId="1"/>
    <rfmt sheetId="1" xfDxf="1" sqref="A169:XFD169" start="0" length="0"/>
    <rfmt sheetId="1" sqref="I169" start="0" length="0">
      <dxf>
        <alignment horizontal="center" vertical="top"/>
      </dxf>
    </rfmt>
    <rfmt sheetId="1" sqref="J169" start="0" length="0">
      <dxf>
        <font>
          <sz val="8"/>
          <color theme="1"/>
          <name val="Calibri"/>
          <family val="2"/>
          <charset val="238"/>
          <scheme val="minor"/>
        </font>
        <alignment vertical="top" wrapText="1"/>
      </dxf>
    </rfmt>
    <rcc rId="0" sId="1" dxf="1">
      <nc r="M169">
        <f>S169/AE169*100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cc rId="0" sId="1" s="1" dxf="1">
      <nc r="S169">
        <f>T169+U169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0" sId="1" s="1" dxf="1">
      <nc r="V169">
        <f>W169+X169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0" sId="1" s="1" dxf="1">
      <nc r="Y169">
        <f>Z169+AA169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0" sId="1" s="1" dxf="1">
      <nc r="AB169">
        <f>AC169+AD169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0" sId="1" s="1" dxf="1">
      <nc r="AE169">
        <f>S169+V169+Y169+AB169</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cc rId="0" sId="1" s="1" dxf="1">
      <nc r="AG169">
        <f>AE169+AF169</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rc>
  <rrc rId="347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48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I169" start="0" length="0">
      <dxf>
        <alignment horizontal="center" vertical="top"/>
      </dxf>
    </rfmt>
    <rfmt sheetId="1" sqref="M169"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1" sqref="S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V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Y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B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E169"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1" sqref="AG169"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rc>
  <rrc rId="348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C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D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E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F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cc rId="0" sId="1" dxf="1">
      <nc r="G169" t="inlineStr">
        <is>
          <t>TOTAL - ACOPERIRE NAȚIONALĂ</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16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69">
        <f>SUM(S54:S149)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69">
        <f>SUM(T54:T168)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69">
        <f>SUM(U54:U168)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69">
        <f>SUM(V54:V149)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69">
        <f>SUM(W54:W168)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69">
        <f>SUM(X54:X168)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69">
        <f>SUM(Y54:Y149)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69">
        <f>SUM(Z54:Z149)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69">
        <f>SUM(AA54:AA149)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69">
        <f>SUM(AB54:AB149)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69">
        <f>SUM(AC54:AC168)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69">
        <f>SUM(AD54:AD168)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69">
        <f>SUM(AE54:AE149)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69">
        <f>SUM(AF54:AF149)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69">
        <f>SUM(AG54:AG149)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69">
        <f>SUM(AH54:AH149)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69">
        <f>SUM(AI54:AI149)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69">
        <f>SUM(AJ54:AJ149)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69">
        <f>SUM(AK54:AK149)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rc>
  <rrc rId="3482" sId="1" ref="A169:XFD169" action="deleteRow">
    <undo index="65535" exp="area" ref3D="1" dr="$A$6:$DC$169" dn="Z_DB41C7D7_14F0_4834_A7BD_0F1115A89C8E_.wvu.FilterData" sId="1"/>
    <undo index="65535" exp="area" ref3D="1" dr="$A$6:$DC$169" dn="Z_D56F5ED6_74F2_4AA3_9A98_EE5750FE63AF_.wvu.FilterData" sId="1"/>
    <undo index="65535" exp="area" ref3D="1" dr="$A$6:$DC$169" dn="Z_B31B819C_CFEB_4B80_9AED_AC603C39BE78_.wvu.FilterData" sId="1"/>
    <undo index="65535" exp="area" ref3D="1" dr="$A$6:$DC$169" dn="Z_65B035E3_87FA_46C5_996E_864F2C8D0EBC_.wvu.FilterData" sId="1"/>
    <undo index="65535" exp="area" ref3D="1" dr="$H$1:$N$1048576" dn="Z_65B035E3_87FA_46C5_996E_864F2C8D0EBC_.wvu.Cols" sId="1"/>
    <undo index="65535" exp="area" ref3D="1" dr="$G$1:$R$1048576" dn="Z_36624B2D_80F9_4F79_AC4A_B3547C36F23F_.wvu.Cols" sId="1"/>
    <undo index="65535" exp="area" ref3D="1" dr="$A$3:$AK$169" dn="Z_250231BB_5F02_4B46_B1CA_B904A9B40BA2_.wvu.FilterData" sId="1"/>
    <rfmt sheetId="1" xfDxf="1" sqref="A169:XFD169" start="0" length="0"/>
    <rfmt sheetId="1" sqref="A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C16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69" start="0" length="0">
      <dxf>
        <font>
          <sz val="12"/>
          <color theme="1"/>
          <name val="Calibri"/>
          <family val="2"/>
          <charset val="238"/>
          <scheme val="minor"/>
        </font>
        <fill>
          <patternFill patternType="solid">
            <bgColor theme="0"/>
          </patternFill>
        </fill>
        <alignment vertical="center"/>
        <border outline="0">
          <left style="thin">
            <color indexed="64"/>
          </left>
          <right style="thin">
            <color indexed="64"/>
          </right>
          <top style="thin">
            <color indexed="64"/>
          </top>
          <bottom style="thin">
            <color indexed="64"/>
          </bottom>
        </border>
      </dxf>
    </rfmt>
    <rfmt sheetId="1" sqref="F169" start="0" length="0">
      <dxf>
        <font>
          <sz val="12"/>
          <color theme="1"/>
          <name val="Calibri"/>
          <family val="2"/>
          <charset val="238"/>
          <scheme val="minor"/>
        </font>
        <fill>
          <patternFill patternType="solid">
            <bgColor rgb="FFFFFF00"/>
          </patternFill>
        </fill>
        <alignment vertical="center"/>
        <border outline="0">
          <left style="thin">
            <color indexed="64"/>
          </left>
          <right style="thin">
            <color indexed="64"/>
          </right>
          <top style="thin">
            <color indexed="64"/>
          </top>
          <bottom style="thin">
            <color indexed="64"/>
          </bottom>
        </border>
      </dxf>
    </rfmt>
    <rfmt sheetId="1" sqref="G16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name val="Calibri"/>
          <family val="2"/>
          <charset val="238"/>
          <scheme val="minor"/>
        </font>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9">
        <f>T169+U169</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1" sqref="T169"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U169"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s="1" dxf="1">
      <nc r="V169">
        <f>W169+X169</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1" sqref="W169"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X169"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s="1" dxf="1">
      <nc r="Y169">
        <f>Z169+AA169</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1" sqref="Z169"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AA169"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s="1" dxf="1">
      <nc r="AB169">
        <f>AC169+AD169</f>
      </nc>
      <ndxf>
        <font>
          <sz val="12"/>
          <color auto="1"/>
          <name val="Calibri"/>
          <family val="2"/>
          <charset val="238"/>
          <scheme val="minor"/>
        </font>
        <numFmt numFmtId="165" formatCode="#,##0.00_ ;\-#,##0.00\ "/>
        <alignment vertical="center" wrapText="1"/>
        <border outline="0">
          <left style="thin">
            <color indexed="64"/>
          </left>
          <right style="thin">
            <color indexed="64"/>
          </right>
          <top style="thin">
            <color indexed="64"/>
          </top>
          <bottom style="thin">
            <color indexed="64"/>
          </bottom>
        </border>
      </ndxf>
    </rcc>
    <rfmt sheetId="1" s="1" sqref="AC169"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AD169" start="0" length="0">
      <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s="1" dxf="1">
      <nc r="AE169">
        <f>S169+V169+Y169+AB169</f>
      </nc>
      <ndxf>
        <font>
          <sz val="12"/>
          <color auto="1"/>
          <name val="Calibri"/>
          <family val="2"/>
          <charset val="238"/>
          <scheme val="minor"/>
        </font>
        <numFmt numFmtId="165" formatCode="#,##0.00_ ;\-#,##0.00\ "/>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1" sqref="AF169" start="0" length="0">
      <dxf>
        <font>
          <sz val="12"/>
          <color auto="1"/>
          <name val="Calibri"/>
          <family val="2"/>
          <charset val="238"/>
          <scheme val="minor"/>
        </font>
        <numFmt numFmtId="165" formatCode="#,##0.00_ ;\-#,##0.00\ "/>
        <alignment vertical="center" wrapText="1"/>
        <border outline="0">
          <left style="thin">
            <color indexed="64"/>
          </left>
          <right style="thin">
            <color indexed="64"/>
          </right>
          <top style="thin">
            <color indexed="64"/>
          </top>
          <bottom style="thin">
            <color indexed="64"/>
          </bottom>
        </border>
      </dxf>
    </rfmt>
    <rcc rId="0" sId="1" s="1" dxf="1">
      <nc r="AG169">
        <f>AE169+AF169</f>
      </nc>
      <ndxf>
        <font>
          <sz val="12"/>
          <color auto="1"/>
          <name val="Calibri"/>
          <family val="2"/>
          <charset val="238"/>
          <scheme val="minor"/>
        </font>
        <numFmt numFmtId="165" formatCode="#,##0.00_ ;\-#,##0.00\ "/>
        <alignment horizontal="center" vertical="center" wrapText="1"/>
        <border outline="0">
          <left style="thin">
            <color indexed="64"/>
          </left>
          <right style="thin">
            <color indexed="64"/>
          </right>
          <top style="thin">
            <color indexed="64"/>
          </top>
          <bottom style="thin">
            <color indexed="64"/>
          </bottom>
        </border>
      </ndxf>
    </rcc>
    <rfmt sheetId="1" sqref="AH169" start="0" length="0">
      <dxf>
        <font>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169" start="0" length="0">
      <dxf>
        <font>
          <sz val="12"/>
          <color theme="1"/>
          <name val="Trebuchet MS"/>
          <family val="2"/>
          <charset val="238"/>
          <scheme val="none"/>
        </font>
        <numFmt numFmtId="19" formatCode="dd/mm/yyyy"/>
        <alignment vertical="center" wrapText="1"/>
        <border outline="0">
          <left style="thin">
            <color indexed="64"/>
          </left>
          <right style="thin">
            <color indexed="64"/>
          </right>
          <top style="thin">
            <color indexed="64"/>
          </top>
          <bottom style="thin">
            <color indexed="64"/>
          </bottom>
        </border>
      </dxf>
    </rfmt>
    <rfmt sheetId="1" sqref="AJ169" start="0" length="0">
      <dxf>
        <font>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K169" start="0" length="0">
      <dxf>
        <font>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rc>
  <rrc rId="348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sz val="12"/>
          <color auto="1"/>
          <name val="Calibri"/>
          <family val="2"/>
          <charset val="238"/>
          <scheme val="minor"/>
        </font>
        <alignment horizontal="center" vertical="center" wrapText="1"/>
      </dxf>
    </rfmt>
    <rfmt sheetId="1" sqref="B169" start="0" length="0">
      <dxf>
        <font>
          <sz val="12"/>
          <color auto="1"/>
          <name val="Calibri"/>
          <family val="2"/>
          <charset val="238"/>
          <scheme val="minor"/>
        </font>
        <fill>
          <patternFill patternType="solid">
            <bgColor rgb="FFFFFF00"/>
          </patternFill>
        </fill>
        <alignment horizontal="center" vertical="center" wrapText="1"/>
      </dxf>
    </rfmt>
    <rfmt sheetId="1" sqref="C169" start="0" length="0">
      <dxf>
        <font>
          <b/>
          <sz val="12"/>
          <color auto="1"/>
          <name val="Calibri"/>
          <family val="2"/>
          <charset val="238"/>
          <scheme val="minor"/>
        </font>
        <fill>
          <patternFill patternType="solid">
            <bgColor rgb="FFFFFF00"/>
          </patternFill>
        </fill>
        <alignment horizontal="center" vertical="center" wrapText="1"/>
      </dxf>
    </rfmt>
    <rfmt sheetId="1" sqref="D169" start="0" length="0">
      <dxf>
        <font>
          <sz val="12"/>
          <color auto="1"/>
          <name val="Calibri"/>
          <family val="2"/>
          <charset val="238"/>
          <scheme val="minor"/>
        </font>
        <fill>
          <patternFill patternType="solid">
            <bgColor rgb="FFFFFF00"/>
          </patternFill>
        </fill>
        <alignment horizontal="center" vertical="center" wrapText="1"/>
      </dxf>
    </rfmt>
    <rfmt sheetId="1" sqref="E169" start="0" length="0">
      <dxf>
        <font>
          <sz val="12"/>
          <color theme="1"/>
          <name val="Calibri"/>
          <family val="2"/>
          <charset val="238"/>
          <scheme val="minor"/>
        </font>
        <fill>
          <patternFill patternType="solid">
            <bgColor theme="0"/>
          </patternFill>
        </fill>
        <alignment vertical="center"/>
      </dxf>
    </rfmt>
    <rfmt sheetId="1" sqref="F169" start="0" length="0">
      <dxf>
        <font>
          <sz val="12"/>
          <color theme="1"/>
          <name val="Calibri"/>
          <family val="2"/>
          <charset val="238"/>
          <scheme val="minor"/>
        </font>
        <fill>
          <patternFill patternType="solid">
            <bgColor rgb="FFFFFF00"/>
          </patternFill>
        </fill>
        <alignment vertical="center"/>
      </dxf>
    </rfmt>
    <rfmt sheetId="1" sqref="G169" start="0" length="0">
      <dxf>
        <font>
          <sz val="12"/>
          <color auto="1"/>
          <name val="Calibri"/>
          <family val="2"/>
          <charset val="238"/>
          <scheme val="minor"/>
        </font>
        <alignment horizontal="left" vertical="center" wrapText="1"/>
      </dxf>
    </rfmt>
    <rfmt sheetId="1" sqref="H169" start="0" length="0">
      <dxf>
        <font>
          <sz val="12"/>
          <color auto="1"/>
          <name val="Calibri"/>
          <family val="2"/>
          <charset val="238"/>
          <scheme val="minor"/>
        </font>
        <alignment horizontal="left" vertical="center" wrapText="1"/>
      </dxf>
    </rfmt>
    <rfmt sheetId="1" sqref="I169" start="0" length="0">
      <dxf>
        <font>
          <sz val="12"/>
          <color auto="1"/>
          <name val="Calibri"/>
          <family val="2"/>
          <charset val="238"/>
          <scheme val="minor"/>
        </font>
        <fill>
          <patternFill patternType="solid">
            <bgColor rgb="FFFFFF00"/>
          </patternFill>
        </fill>
        <alignment horizontal="center" vertical="center" wrapText="1"/>
      </dxf>
    </rfmt>
    <rfmt sheetId="1" sqref="J169" start="0" length="0">
      <dxf>
        <font>
          <sz val="12"/>
          <color auto="1"/>
          <name val="Calibri"/>
          <family val="2"/>
          <charset val="238"/>
          <scheme val="minor"/>
        </font>
        <alignment horizontal="justify" vertical="center" wrapText="1"/>
      </dxf>
    </rfmt>
    <rfmt sheetId="1" sqref="K169" start="0" length="0">
      <dxf>
        <font>
          <sz val="12"/>
          <color auto="1"/>
          <name val="Calibri"/>
          <family val="2"/>
          <charset val="238"/>
          <scheme val="minor"/>
        </font>
        <numFmt numFmtId="19" formatCode="dd/mm/yyyy"/>
        <alignment horizontal="center" vertical="center" wrapText="1"/>
      </dxf>
    </rfmt>
    <rfmt sheetId="1" sqref="L169" start="0" length="0">
      <dxf>
        <font>
          <sz val="12"/>
          <color auto="1"/>
          <name val="Calibri"/>
          <family val="2"/>
          <charset val="238"/>
          <scheme val="minor"/>
        </font>
        <numFmt numFmtId="19" formatCode="dd/mm/yyyy"/>
        <alignment horizontal="center" vertical="center" wrapText="1"/>
      </dxf>
    </rfmt>
    <rfmt sheetId="1" sqref="M169" start="0" length="0">
      <dxf>
        <font>
          <sz val="12"/>
          <color auto="1"/>
          <name val="Calibri"/>
          <family val="2"/>
          <charset val="238"/>
          <scheme val="minor"/>
        </font>
        <numFmt numFmtId="164" formatCode="0.000000000"/>
        <alignment horizontal="center" vertical="center" wrapText="1"/>
      </dxf>
    </rfmt>
    <rfmt sheetId="1" sqref="N169" start="0" length="0">
      <dxf>
        <font>
          <sz val="12"/>
          <color auto="1"/>
          <name val="Calibri"/>
          <family val="2"/>
          <charset val="238"/>
          <scheme val="minor"/>
        </font>
        <fill>
          <patternFill patternType="solid">
            <bgColor theme="0"/>
          </patternFill>
        </fill>
        <alignment horizontal="center" vertical="center" wrapText="1"/>
      </dxf>
    </rfmt>
    <rfmt sheetId="1" sqref="O169" start="0" length="0">
      <dxf>
        <font>
          <sz val="12"/>
          <color auto="1"/>
          <name val="Calibri"/>
          <family val="2"/>
          <charset val="238"/>
          <scheme val="minor"/>
        </font>
        <fill>
          <patternFill patternType="solid">
            <bgColor theme="0"/>
          </patternFill>
        </fill>
        <alignment horizontal="center" vertical="center" wrapText="1"/>
      </dxf>
    </rfmt>
    <rfmt sheetId="1" sqref="P169" start="0" length="0">
      <dxf>
        <font>
          <sz val="12"/>
          <color auto="1"/>
          <name val="Calibri"/>
          <family val="2"/>
          <charset val="238"/>
          <scheme val="minor"/>
        </font>
        <fill>
          <patternFill patternType="solid">
            <bgColor theme="0"/>
          </patternFill>
        </fill>
        <alignment horizontal="center" vertical="center" wrapText="1"/>
      </dxf>
    </rfmt>
    <rfmt sheetId="1" sqref="Q169" start="0" length="0">
      <dxf>
        <font>
          <sz val="12"/>
          <color theme="1"/>
          <name val="Calibri"/>
          <family val="2"/>
          <charset val="238"/>
          <scheme val="minor"/>
        </font>
        <fill>
          <patternFill patternType="solid">
            <bgColor theme="0"/>
          </patternFill>
        </fill>
        <alignment horizontal="center" vertical="center" wrapText="1"/>
      </dxf>
    </rfmt>
    <rfmt sheetId="1" sqref="R169" start="0" length="0">
      <dxf>
        <font>
          <sz val="12"/>
          <color auto="1"/>
          <name val="Calibri"/>
          <family val="2"/>
          <charset val="238"/>
          <scheme val="minor"/>
        </font>
        <alignment horizontal="center" vertical="center" wrapText="1"/>
      </dxf>
    </rfmt>
    <rfmt sheetId="1" s="1" sqref="S169" start="0" length="0">
      <dxf>
        <font>
          <sz val="12"/>
          <color auto="1"/>
          <name val="Calibri"/>
          <family val="2"/>
          <charset val="238"/>
          <scheme val="minor"/>
        </font>
        <numFmt numFmtId="165" formatCode="#,##0.00_ ;\-#,##0.00\ "/>
        <alignment vertical="center" wrapText="1"/>
      </dxf>
    </rfmt>
    <rfmt sheetId="1" s="1" sqref="T169"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U169"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V169" start="0" length="0">
      <dxf>
        <font>
          <sz val="12"/>
          <color auto="1"/>
          <name val="Calibri"/>
          <family val="2"/>
          <charset val="238"/>
          <scheme val="minor"/>
        </font>
        <numFmt numFmtId="165" formatCode="#,##0.00_ ;\-#,##0.00\ "/>
        <alignment vertical="center" wrapText="1"/>
      </dxf>
    </rfmt>
    <rfmt sheetId="1" s="1" sqref="W169"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X169"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Y169" start="0" length="0">
      <dxf>
        <font>
          <sz val="12"/>
          <color auto="1"/>
          <name val="Calibri"/>
          <family val="2"/>
          <charset val="238"/>
          <scheme val="minor"/>
        </font>
        <numFmt numFmtId="165" formatCode="#,##0.00_ ;\-#,##0.00\ "/>
        <alignment vertical="center" wrapText="1"/>
      </dxf>
    </rfmt>
    <rfmt sheetId="1" s="1" sqref="Z169"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AA169"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AB169" start="0" length="0">
      <dxf>
        <font>
          <sz val="12"/>
          <color auto="1"/>
          <name val="Calibri"/>
          <family val="2"/>
          <charset val="238"/>
          <scheme val="minor"/>
        </font>
        <numFmt numFmtId="165" formatCode="#,##0.00_ ;\-#,##0.00\ "/>
        <alignment vertical="center" wrapText="1"/>
      </dxf>
    </rfmt>
    <rfmt sheetId="1" s="1" sqref="AC169"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AD169" start="0" length="0">
      <dxf>
        <font>
          <sz val="12"/>
          <color auto="1"/>
          <name val="Calibri"/>
          <family val="2"/>
          <charset val="238"/>
          <scheme val="minor"/>
        </font>
        <numFmt numFmtId="165" formatCode="#,##0.00_ ;\-#,##0.00\ "/>
        <fill>
          <patternFill patternType="solid">
            <bgColor rgb="FFFFFF00"/>
          </patternFill>
        </fill>
        <alignment vertical="center" wrapText="1"/>
      </dxf>
    </rfmt>
    <rfmt sheetId="1" s="1" sqref="AE169" start="0" length="0">
      <dxf>
        <font>
          <sz val="12"/>
          <color auto="1"/>
          <name val="Calibri"/>
          <family val="2"/>
          <charset val="238"/>
          <scheme val="minor"/>
        </font>
        <numFmt numFmtId="165" formatCode="#,##0.00_ ;\-#,##0.00\ "/>
        <fill>
          <patternFill patternType="solid">
            <bgColor theme="0"/>
          </patternFill>
        </fill>
        <alignment vertical="center" wrapText="1"/>
      </dxf>
    </rfmt>
    <rfmt sheetId="1" s="1" sqref="AF169" start="0" length="0">
      <dxf>
        <font>
          <sz val="12"/>
          <color auto="1"/>
          <name val="Calibri"/>
          <family val="2"/>
          <charset val="238"/>
          <scheme val="minor"/>
        </font>
        <numFmt numFmtId="165" formatCode="#,##0.00_ ;\-#,##0.00\ "/>
        <alignment vertical="center" wrapText="1"/>
      </dxf>
    </rfmt>
    <rfmt sheetId="1" s="1" sqref="AG169" start="0" length="0">
      <dxf>
        <font>
          <sz val="12"/>
          <color auto="1"/>
          <name val="Calibri"/>
          <family val="2"/>
          <charset val="238"/>
          <scheme val="minor"/>
        </font>
        <numFmt numFmtId="165" formatCode="#,##0.00_ ;\-#,##0.00\ "/>
        <alignment vertical="center" wrapText="1"/>
      </dxf>
    </rfmt>
    <rfmt sheetId="1" sqref="AH169" start="0" length="0">
      <dxf>
        <font>
          <sz val="12"/>
          <color auto="1"/>
          <name val="Calibri"/>
          <family val="2"/>
          <charset val="238"/>
          <scheme val="minor"/>
        </font>
        <numFmt numFmtId="3" formatCode="#,##0"/>
        <alignment vertical="center" wrapText="1"/>
      </dxf>
    </rfmt>
    <rfmt sheetId="1" sqref="AI169" start="0" length="0">
      <dxf>
        <font>
          <sz val="12"/>
          <color theme="1"/>
          <name val="Trebuchet MS"/>
          <family val="2"/>
          <charset val="238"/>
          <scheme val="none"/>
        </font>
        <numFmt numFmtId="19" formatCode="dd/mm/yyyy"/>
        <alignment vertical="center" wrapText="1"/>
      </dxf>
    </rfmt>
    <rfmt sheetId="1" sqref="AJ169" start="0" length="0">
      <dxf>
        <font>
          <sz val="12"/>
          <color auto="1"/>
          <name val="Calibri"/>
          <family val="2"/>
          <charset val="238"/>
          <scheme val="minor"/>
        </font>
        <numFmt numFmtId="4" formatCode="#,##0.00"/>
        <alignment vertical="center" wrapText="1"/>
      </dxf>
    </rfmt>
    <rfmt sheetId="1" sqref="AK169" start="0" length="0">
      <dxf>
        <font>
          <sz val="12"/>
          <color auto="1"/>
          <name val="Calibri"/>
          <family val="2"/>
          <charset val="238"/>
          <scheme val="minor"/>
        </font>
        <numFmt numFmtId="4" formatCode="#,##0.00"/>
        <alignment vertical="center" wrapText="1"/>
      </dxf>
    </rfmt>
  </rrc>
  <rrc rId="3484" sId="1" ref="A169:XFD169" action="deleteRow">
    <undo index="65535" exp="area" dr="$F$7:$F$169" r="AK190" sId="1"/>
    <undo index="0" exp="area" dr="AK$7:AK$169" r="AK190" sId="1"/>
    <undo index="65535" exp="area" dr="$F$7:$F$169" r="AJ190" sId="1"/>
    <undo index="0" exp="area" dr="AJ$7:AJ$169" r="AJ190" sId="1"/>
    <undo index="65535" exp="area" dr="$F$7:$F$169" r="AG190" sId="1"/>
    <undo index="0" exp="area" dr="AG$7:AG$169" r="AG190" sId="1"/>
    <undo index="65535" exp="area" dr="$F$7:$F$169" r="AF190" sId="1"/>
    <undo index="0" exp="area" dr="AF$7:AF$169" r="AF190" sId="1"/>
    <undo index="65535" exp="area" dr="$F$7:$F$169" r="AE190" sId="1"/>
    <undo index="0" exp="area" dr="AE$7:AE$169" r="AE190" sId="1"/>
    <undo index="65535" exp="area" dr="$F$7:$F$169" r="AD190" sId="1"/>
    <undo index="0" exp="area" dr="AD$7:AD$169" r="AD190" sId="1"/>
    <undo index="65535" exp="area" dr="$F$7:$F$169" r="AC190" sId="1"/>
    <undo index="0" exp="area" dr="AC$7:AC$169" r="AC190" sId="1"/>
    <undo index="65535" exp="area" dr="$F$7:$F$169" r="AB190" sId="1"/>
    <undo index="0" exp="area" dr="AB$7:AB$169" r="AB190" sId="1"/>
    <undo index="65535" exp="area" dr="$F$54:$F$169" r="AA190" sId="1"/>
    <undo index="0" exp="area" dr="AA$54:AA$169" r="AA190" sId="1"/>
    <undo index="65535" exp="area" dr="$F$54:$F$169" r="Z190" sId="1"/>
    <undo index="0" exp="area" dr="Z$54:Z$169" r="Z190" sId="1"/>
    <undo index="65535" exp="area" dr="$F$54:$F$169" r="Y190" sId="1"/>
    <undo index="0" exp="area" dr="Y$54:Y$169" r="Y190" sId="1"/>
    <undo index="65535" exp="area" dr="$F$7:$F$169" r="X190" sId="1"/>
    <undo index="0" exp="area" dr="X$7:X$169" r="X190" sId="1"/>
    <undo index="65535" exp="area" dr="$F$7:$F$169" r="W190" sId="1"/>
    <undo index="0" exp="area" dr="W$7:W$169" r="W190" sId="1"/>
    <undo index="65535" exp="area" dr="$F$7:$F$169" r="V190" sId="1"/>
    <undo index="0" exp="area" dr="V$7:V$169" r="V190" sId="1"/>
    <undo index="65535" exp="area" dr="$F$7:$F$169" r="U190" sId="1"/>
    <undo index="0" exp="area" dr="U$7:U$169" r="U190" sId="1"/>
    <undo index="65535" exp="area" dr="$F$7:$F$169" r="T190" sId="1"/>
    <undo index="0" exp="area" dr="T$7:T$169" r="T190" sId="1"/>
    <undo index="65535" exp="area" dr="$F$7:$F$169" r="S190" sId="1"/>
    <undo index="0" exp="area" dr="S$7:S$169" r="S190" sId="1"/>
    <undo index="65535" exp="area" dr="$F$7:$F$169" r="AK188" sId="1"/>
    <undo index="0" exp="area" dr="AK$7:AK$169" r="AK188" sId="1"/>
    <undo index="65535" exp="area" dr="$F$7:$F$169" r="AJ188" sId="1"/>
    <undo index="0" exp="area" dr="AJ$7:AJ$169" r="AJ188" sId="1"/>
    <undo index="65535" exp="area" dr="$F$7:$F$169" r="AG188" sId="1"/>
    <undo index="0" exp="area" dr="AG$7:AG$169" r="AG188" sId="1"/>
    <undo index="65535" exp="area" dr="$F$7:$F$169" r="AF188" sId="1"/>
    <undo index="0" exp="area" dr="AF$7:AF$169" r="AF188" sId="1"/>
    <undo index="65535" exp="area" dr="$F$7:$F$169" r="AE188" sId="1"/>
    <undo index="0" exp="area" dr="AE$7:AE$169" r="AE188" sId="1"/>
    <undo index="65535" exp="area" dr="$F$7:$F$169" r="AD188" sId="1"/>
    <undo index="0" exp="area" dr="AD$7:AD$169" r="AD188" sId="1"/>
    <undo index="65535" exp="area" dr="$F$7:$F$169" r="AC188" sId="1"/>
    <undo index="0" exp="area" dr="AC$7:AC$169" r="AC188" sId="1"/>
    <undo index="65535" exp="area" dr="$F$7:$F$169" r="AB188" sId="1"/>
    <undo index="0" exp="area" dr="AB$7:AB$169" r="AB188" sId="1"/>
    <undo index="65535" exp="area" dr="$F$7:$F$169" r="AA188" sId="1"/>
    <undo index="0" exp="area" dr="AA$7:AA$169" r="AA188" sId="1"/>
    <undo index="65535" exp="area" dr="$F$7:$F$169" r="Z188" sId="1"/>
    <undo index="0" exp="area" dr="Z$7:Z$169" r="Z188" sId="1"/>
    <undo index="65535" exp="area" dr="$F$7:$F$169" r="Y188" sId="1"/>
    <undo index="0" exp="area" dr="Y$7:Y$169" r="Y188" sId="1"/>
    <undo index="65535" exp="area" dr="$F$7:$F$169" r="X188" sId="1"/>
    <undo index="0" exp="area" dr="X$7:X$169" r="X188" sId="1"/>
    <undo index="65535" exp="area" dr="$F$7:$F$169" r="W188" sId="1"/>
    <undo index="0" exp="area" dr="W$7:W$169" r="W188" sId="1"/>
    <undo index="65535" exp="area" dr="$F$7:$F$169" r="V188" sId="1"/>
    <undo index="0" exp="area" dr="V$7:V$169" r="V188" sId="1"/>
    <undo index="65535" exp="area" dr="$F$7:$F$169" r="U188" sId="1"/>
    <undo index="0" exp="area" dr="U$7:U$169" r="U188" sId="1"/>
    <undo index="65535" exp="area" dr="$F$7:$F$169" r="T188" sId="1"/>
    <undo index="0" exp="area" dr="T$7:T$169" r="T188" sId="1"/>
    <undo index="65535" exp="area" dr="$F$7:$F$169" r="S188" sId="1"/>
    <undo index="0" exp="area" dr="S$7:S$169" r="S188" sId="1"/>
    <undo index="0" exp="area" dr="F$7:F$169" r="D188" sId="1"/>
    <undo index="65535" exp="area" dr="$F$7:$F$169" r="AK187" sId="1"/>
    <undo index="0" exp="area" dr="AK$7:AK$169" r="AK187" sId="1"/>
    <undo index="65535" exp="area" dr="$F$7:$F$169" r="AJ187" sId="1"/>
    <undo index="0" exp="area" dr="AJ$7:AJ$169" r="AJ187" sId="1"/>
    <undo index="65535" exp="area" dr="$F$7:$F$169" r="AG187" sId="1"/>
    <undo index="0" exp="area" dr="AG$7:AG$169" r="AG187" sId="1"/>
    <undo index="65535" exp="area" dr="$F$7:$F$169" r="AF187" sId="1"/>
    <undo index="0" exp="area" dr="AF$7:AF$169" r="AF187" sId="1"/>
    <undo index="65535" exp="area" dr="$F$7:$F$169" r="AE187" sId="1"/>
    <undo index="0" exp="area" dr="AE$7:AE$169" r="AE187" sId="1"/>
    <undo index="65535" exp="area" dr="$F$7:$F$169" r="AD187" sId="1"/>
    <undo index="0" exp="area" dr="AD$7:AD$169" r="AD187" sId="1"/>
    <undo index="65535" exp="area" dr="$F$7:$F$169" r="AC187" sId="1"/>
    <undo index="0" exp="area" dr="AC$7:AC$169" r="AC187" sId="1"/>
    <undo index="65535" exp="area" dr="$F$7:$F$169" r="AB187" sId="1"/>
    <undo index="0" exp="area" dr="AB$7:AB$169" r="AB187" sId="1"/>
    <undo index="65535" exp="area" dr="$F$7:$F$169" r="AA187" sId="1"/>
    <undo index="0" exp="area" dr="AA$7:AA$169" r="AA187" sId="1"/>
    <undo index="65535" exp="area" dr="$F$7:$F$169" r="Z187" sId="1"/>
    <undo index="0" exp="area" dr="Z$7:Z$169" r="Z187" sId="1"/>
    <undo index="65535" exp="area" dr="$F$7:$F$169" r="Y187" sId="1"/>
    <undo index="0" exp="area" dr="Y$7:Y$169" r="Y187" sId="1"/>
    <undo index="65535" exp="area" dr="$F$7:$F$169" r="X187" sId="1"/>
    <undo index="0" exp="area" dr="X$7:X$169" r="X187" sId="1"/>
    <undo index="65535" exp="area" dr="$F$7:$F$169" r="W187" sId="1"/>
    <undo index="0" exp="area" dr="W$7:W$169" r="W187" sId="1"/>
    <undo index="65535" exp="area" dr="$F$7:$F$169" r="V187" sId="1"/>
    <undo index="0" exp="area" dr="V$7:V$169" r="V187" sId="1"/>
    <undo index="65535" exp="area" dr="$F$7:$F$169" r="U187" sId="1"/>
    <undo index="0" exp="area" dr="U$7:U$169" r="U187" sId="1"/>
    <undo index="65535" exp="area" dr="$F$7:$F$169" r="T187" sId="1"/>
    <undo index="0" exp="area" dr="T$7:T$169" r="T187" sId="1"/>
    <undo index="65535" exp="area" dr="$F$7:$F$169" r="S187" sId="1"/>
    <undo index="0" exp="area" dr="S$7:S$169" r="S187" sId="1"/>
    <undo index="0" exp="area" dr="F$7:F$169" r="D187" sId="1"/>
    <undo index="65535" exp="area" dr="$F$7:$F$169" r="AK186" sId="1"/>
    <undo index="0" exp="area" dr="AK$7:AK$169" r="AK186" sId="1"/>
    <undo index="65535" exp="area" dr="$F$7:$F$169" r="AJ186" sId="1"/>
    <undo index="0" exp="area" dr="AJ$7:AJ$169" r="AJ186" sId="1"/>
    <undo index="65535" exp="area" dr="$F$7:$F$169" r="AG186" sId="1"/>
    <undo index="0" exp="area" dr="AG$7:AG$169" r="AG186" sId="1"/>
    <undo index="65535" exp="area" dr="$F$7:$F$169" r="AF186" sId="1"/>
    <undo index="0" exp="area" dr="AF$7:AF$169" r="AF186" sId="1"/>
    <undo index="65535" exp="area" dr="$F$7:$F$169" r="AE186" sId="1"/>
    <undo index="0" exp="area" dr="AE$7:AE$169" r="AE186" sId="1"/>
    <undo index="65535" exp="area" dr="$F$7:$F$169" r="AD186" sId="1"/>
    <undo index="0" exp="area" dr="AD$7:AD$169" r="AD186" sId="1"/>
    <undo index="65535" exp="area" dr="$F$7:$F$169" r="AC186" sId="1"/>
    <undo index="0" exp="area" dr="AC$7:AC$169" r="AC186" sId="1"/>
    <undo index="65535" exp="area" dr="$F$7:$F$169" r="AB186" sId="1"/>
    <undo index="0" exp="area" dr="AB$7:AB$169" r="AB186" sId="1"/>
    <undo index="65535" exp="area" dr="$F$7:$F$169" r="AA186" sId="1"/>
    <undo index="0" exp="area" dr="AA$7:AA$169" r="AA186" sId="1"/>
    <undo index="65535" exp="area" dr="$F$7:$F$169" r="Z186" sId="1"/>
    <undo index="0" exp="area" dr="Z$7:Z$169" r="Z186" sId="1"/>
    <undo index="65535" exp="area" dr="$F$7:$F$169" r="Y186" sId="1"/>
    <undo index="0" exp="area" dr="Y$7:Y$169" r="Y186" sId="1"/>
    <undo index="65535" exp="area" dr="$F$7:$F$169" r="X186" sId="1"/>
    <undo index="0" exp="area" dr="X$7:X$169" r="X186" sId="1"/>
    <undo index="65535" exp="area" dr="$F$7:$F$169" r="W186" sId="1"/>
    <undo index="0" exp="area" dr="W$7:W$169" r="W186" sId="1"/>
    <undo index="65535" exp="area" dr="$F$7:$F$169" r="V186" sId="1"/>
    <undo index="0" exp="area" dr="V$7:V$169" r="V186" sId="1"/>
    <undo index="65535" exp="area" dr="$F$7:$F$169" r="U186" sId="1"/>
    <undo index="0" exp="area" dr="U$7:U$169" r="U186" sId="1"/>
    <undo index="65535" exp="area" dr="$F$7:$F$169" r="T186" sId="1"/>
    <undo index="0" exp="area" dr="T$7:T$169" r="T186" sId="1"/>
    <undo index="65535" exp="area" dr="$F$7:$F$169" r="S186" sId="1"/>
    <undo index="0" exp="area" dr="S$7:S$169" r="S186" sId="1"/>
    <undo index="0" exp="area" dr="F$7:F$169" r="D186" sId="1"/>
    <undo index="65535" exp="area" dr="$F$7:$F$169" r="AK185" sId="1"/>
    <undo index="0" exp="area" dr="AK$7:AK$169" r="AK185" sId="1"/>
    <undo index="65535" exp="area" dr="$F$7:$F$169" r="AJ185" sId="1"/>
    <undo index="0" exp="area" dr="AJ$7:AJ$169" r="AJ185" sId="1"/>
    <undo index="65535" exp="area" dr="$F$7:$F$169" r="AG185" sId="1"/>
    <undo index="0" exp="area" dr="AG$7:AG$169" r="AG185" sId="1"/>
    <undo index="65535" exp="area" dr="$F$7:$F$169" r="AF185" sId="1"/>
    <undo index="0" exp="area" dr="AF$7:AF$169" r="AF185" sId="1"/>
    <undo index="65535" exp="area" dr="$F$7:$F$169" r="AE185" sId="1"/>
    <undo index="0" exp="area" dr="AE$7:AE$169" r="AE185" sId="1"/>
    <undo index="65535" exp="area" dr="$F$7:$F$169" r="AD185" sId="1"/>
    <undo index="0" exp="area" dr="AD$7:AD$169" r="AD185" sId="1"/>
    <undo index="65535" exp="area" dr="$F$7:$F$169" r="AC185" sId="1"/>
    <undo index="0" exp="area" dr="AC$7:AC$169" r="AC185" sId="1"/>
    <undo index="65535" exp="area" dr="$F$7:$F$169" r="AB185" sId="1"/>
    <undo index="0" exp="area" dr="AB$7:AB$169" r="AB185" sId="1"/>
    <undo index="65535" exp="area" dr="$F$7:$F$169" r="AA185" sId="1"/>
    <undo index="0" exp="area" dr="AA$7:AA$169" r="AA185" sId="1"/>
    <undo index="65535" exp="area" dr="$F$7:$F$169" r="Z185" sId="1"/>
    <undo index="0" exp="area" dr="Z$7:Z$169" r="Z185" sId="1"/>
    <undo index="65535" exp="area" dr="$F$7:$F$169" r="Y185" sId="1"/>
    <undo index="0" exp="area" dr="Y$7:Y$169" r="Y185" sId="1"/>
    <undo index="65535" exp="area" dr="$F$7:$F$169" r="X185" sId="1"/>
    <undo index="0" exp="area" dr="X$7:X$169" r="X185" sId="1"/>
    <undo index="65535" exp="area" dr="$F$7:$F$169" r="W185" sId="1"/>
    <undo index="0" exp="area" dr="W$7:W$169" r="W185" sId="1"/>
    <undo index="65535" exp="area" dr="$F$7:$F$169" r="V185" sId="1"/>
    <undo index="0" exp="area" dr="V$7:V$169" r="V185" sId="1"/>
    <undo index="65535" exp="area" dr="$F$7:$F$169" r="U185" sId="1"/>
    <undo index="0" exp="area" dr="U$7:U$169" r="U185" sId="1"/>
    <undo index="65535" exp="area" dr="$F$7:$F$169" r="T185" sId="1"/>
    <undo index="0" exp="area" dr="T$7:T$169" r="T185" sId="1"/>
    <undo index="65535" exp="area" dr="$F$7:$F$169" r="S185" sId="1"/>
    <undo index="0" exp="area" dr="S$7:S$169" r="S185" sId="1"/>
    <undo index="0" exp="area" dr="F$7:F$169" r="D185" sId="1"/>
    <undo index="65535" exp="area" dr="$F$7:$F$169" r="AK184" sId="1"/>
    <undo index="0" exp="area" dr="AK$7:AK$169" r="AK184" sId="1"/>
    <undo index="65535" exp="area" dr="$F$7:$F$169" r="AJ184" sId="1"/>
    <undo index="0" exp="area" dr="AJ$7:AJ$169" r="AJ184" sId="1"/>
    <undo index="65535" exp="area" dr="$F$7:$F$169" r="AG184" sId="1"/>
    <undo index="0" exp="area" dr="AG$7:AG$169" r="AG184" sId="1"/>
    <undo index="65535" exp="area" dr="$F$7:$F$169" r="AF184" sId="1"/>
    <undo index="0" exp="area" dr="AF$7:AF$169" r="AF184" sId="1"/>
    <undo index="65535" exp="area" dr="$F$7:$F$169" r="AE184" sId="1"/>
    <undo index="0" exp="area" dr="AE$7:AE$169" r="AE184" sId="1"/>
    <undo index="65535" exp="area" dr="$F$7:$F$169" r="AD184" sId="1"/>
    <undo index="0" exp="area" dr="AD$7:AD$169" r="AD184" sId="1"/>
    <undo index="65535" exp="area" dr="$F$7:$F$169" r="AC184" sId="1"/>
    <undo index="0" exp="area" dr="AC$7:AC$169" r="AC184" sId="1"/>
    <undo index="65535" exp="area" dr="$F$7:$F$169" r="AB184" sId="1"/>
    <undo index="0" exp="area" dr="AB$7:AB$169" r="AB184" sId="1"/>
    <undo index="65535" exp="area" dr="$F$7:$F$169" r="AA184" sId="1"/>
    <undo index="0" exp="area" dr="AA$7:AA$169" r="AA184" sId="1"/>
    <undo index="65535" exp="area" dr="$F$7:$F$169" r="Z184" sId="1"/>
    <undo index="0" exp="area" dr="Z$7:Z$169" r="Z184" sId="1"/>
    <undo index="65535" exp="area" dr="$F$7:$F$169" r="Y184" sId="1"/>
    <undo index="0" exp="area" dr="Y$7:Y$169" r="Y184" sId="1"/>
    <undo index="65535" exp="area" dr="$F$7:$F$169" r="X184" sId="1"/>
    <undo index="0" exp="area" dr="X$7:X$169" r="X184" sId="1"/>
    <undo index="65535" exp="area" dr="$F$7:$F$169" r="W184" sId="1"/>
    <undo index="0" exp="area" dr="W$7:W$169" r="W184" sId="1"/>
    <undo index="65535" exp="area" dr="$F$7:$F$169" r="V184" sId="1"/>
    <undo index="0" exp="area" dr="V$7:V$169" r="V184" sId="1"/>
    <undo index="65535" exp="area" dr="$F$7:$F$169" r="U184" sId="1"/>
    <undo index="0" exp="area" dr="U$7:U$169" r="U184" sId="1"/>
    <undo index="65535" exp="area" dr="$F$7:$F$169" r="T184" sId="1"/>
    <undo index="0" exp="area" dr="T$7:T$169" r="T184" sId="1"/>
    <undo index="65535" exp="area" dr="$F$7:$F$169" r="S184" sId="1"/>
    <undo index="0" exp="area" dr="S$7:S$169" r="S184" sId="1"/>
    <undo index="0" exp="area" dr="F$7:F$169" r="D184" sId="1"/>
    <undo index="65535" exp="area" dr="$F$7:$F$169" r="AK183" sId="1"/>
    <undo index="0" exp="area" dr="AK$7:AK$169" r="AK183" sId="1"/>
    <undo index="65535" exp="area" dr="$F$7:$F$169" r="AJ183" sId="1"/>
    <undo index="0" exp="area" dr="AJ$7:AJ$169" r="AJ183" sId="1"/>
    <undo index="65535" exp="area" dr="$F$7:$F$169" r="AG183" sId="1"/>
    <undo index="0" exp="area" dr="AG$7:AG$169" r="AG183" sId="1"/>
    <undo index="65535" exp="area" dr="$F$7:$F$169" r="AF183" sId="1"/>
    <undo index="0" exp="area" dr="AF$7:AF$169" r="AF183" sId="1"/>
    <undo index="65535" exp="area" dr="$F$7:$F$169" r="AE183" sId="1"/>
    <undo index="0" exp="area" dr="AE$7:AE$169" r="AE183" sId="1"/>
    <undo index="65535" exp="area" dr="$F$7:$F$169" r="AD183" sId="1"/>
    <undo index="0" exp="area" dr="AD$7:AD$169" r="AD183" sId="1"/>
    <undo index="65535" exp="area" dr="$F$7:$F$169" r="AC183" sId="1"/>
    <undo index="0" exp="area" dr="AC$7:AC$169" r="AC183" sId="1"/>
    <undo index="65535" exp="area" dr="$F$7:$F$169" r="AB183" sId="1"/>
    <undo index="0" exp="area" dr="AB$7:AB$169" r="AB183" sId="1"/>
    <undo index="65535" exp="area" dr="$F$7:$F$169" r="AA183" sId="1"/>
    <undo index="0" exp="area" dr="AA$7:AA$169" r="AA183" sId="1"/>
    <undo index="65535" exp="area" dr="$F$7:$F$169" r="Z183" sId="1"/>
    <undo index="0" exp="area" dr="Z$7:Z$169" r="Z183" sId="1"/>
    <undo index="65535" exp="area" dr="$F$7:$F$169" r="Y183" sId="1"/>
    <undo index="0" exp="area" dr="Y$7:Y$169" r="Y183" sId="1"/>
    <undo index="65535" exp="area" dr="$F$7:$F$169" r="X183" sId="1"/>
    <undo index="0" exp="area" dr="X$7:X$169" r="X183" sId="1"/>
    <undo index="65535" exp="area" dr="$F$7:$F$169" r="W183" sId="1"/>
    <undo index="0" exp="area" dr="W$7:W$169" r="W183" sId="1"/>
    <undo index="65535" exp="area" dr="$F$7:$F$169" r="V183" sId="1"/>
    <undo index="0" exp="area" dr="V$7:V$169" r="V183" sId="1"/>
    <undo index="65535" exp="area" dr="$F$7:$F$169" r="U183" sId="1"/>
    <undo index="0" exp="area" dr="U$7:U$169" r="U183" sId="1"/>
    <undo index="65535" exp="area" dr="$F$7:$F$169" r="T183" sId="1"/>
    <undo index="0" exp="area" dr="T$7:T$169" r="T183" sId="1"/>
    <undo index="65535" exp="area" dr="$F$7:$F$169" r="S183" sId="1"/>
    <undo index="0" exp="area" dr="S$7:S$169" r="S183" sId="1"/>
    <undo index="0" exp="area" dr="F$7:F$169" r="D183" sId="1"/>
    <undo index="65535" exp="area" dr="$F$7:$F$169" r="AK182" sId="1"/>
    <undo index="0" exp="area" dr="AK$7:AK$169" r="AK182" sId="1"/>
    <undo index="65535" exp="area" dr="$F$7:$F$169" r="AJ182" sId="1"/>
    <undo index="0" exp="area" dr="AJ$7:AJ$169" r="AJ182" sId="1"/>
    <undo index="65535" exp="area" dr="$F$7:$F$169" r="AG182" sId="1"/>
    <undo index="0" exp="area" dr="AG$7:AG$169" r="AG182" sId="1"/>
    <undo index="65535" exp="area" dr="$F$7:$F$169" r="AF182" sId="1"/>
    <undo index="0" exp="area" dr="AF$7:AF$169" r="AF182" sId="1"/>
    <undo index="65535" exp="area" dr="$F$7:$F$169" r="AE182" sId="1"/>
    <undo index="0" exp="area" dr="AE$7:AE$169" r="AE182" sId="1"/>
    <undo index="65535" exp="area" dr="$F$7:$F$169" r="AD182" sId="1"/>
    <undo index="0" exp="area" dr="AD$7:AD$169" r="AD182" sId="1"/>
    <undo index="65535" exp="area" dr="$F$7:$F$169" r="AC182" sId="1"/>
    <undo index="0" exp="area" dr="AC$7:AC$169" r="AC182" sId="1"/>
    <undo index="65535" exp="area" dr="$F$7:$F$169" r="AB182" sId="1"/>
    <undo index="0" exp="area" dr="AB$7:AB$169" r="AB182" sId="1"/>
    <undo index="65535" exp="area" dr="$F$7:$F$169" r="AA182" sId="1"/>
    <undo index="0" exp="area" dr="AA$7:AA$169" r="AA182" sId="1"/>
    <undo index="65535" exp="area" dr="$F$7:$F$169" r="Z182" sId="1"/>
    <undo index="0" exp="area" dr="Z$7:Z$169" r="Z182" sId="1"/>
    <undo index="65535" exp="area" dr="$F$7:$F$169" r="Y182" sId="1"/>
    <undo index="0" exp="area" dr="Y$7:Y$169" r="Y182" sId="1"/>
    <undo index="65535" exp="area" dr="$F$7:$F$169" r="X182" sId="1"/>
    <undo index="0" exp="area" dr="X$7:X$169" r="X182" sId="1"/>
    <undo index="65535" exp="area" dr="$F$7:$F$169" r="W182" sId="1"/>
    <undo index="0" exp="area" dr="W$7:W$169" r="W182" sId="1"/>
    <undo index="65535" exp="area" dr="$F$7:$F$169" r="V182" sId="1"/>
    <undo index="0" exp="area" dr="V$7:V$169" r="V182" sId="1"/>
    <undo index="65535" exp="area" dr="$F$7:$F$169" r="U182" sId="1"/>
    <undo index="0" exp="area" dr="U$7:U$169" r="U182" sId="1"/>
    <undo index="65535" exp="area" dr="$F$7:$F$169" r="T182" sId="1"/>
    <undo index="0" exp="area" dr="T$7:T$169" r="T182" sId="1"/>
    <undo index="65535" exp="area" dr="$F$7:$F$169" r="S182" sId="1"/>
    <undo index="0" exp="area" dr="S$7:S$169" r="S182" sId="1"/>
    <undo index="0" exp="area" dr="F$7:F$169" r="D182" sId="1"/>
    <undo index="65535" exp="area" dr="$F$7:$F$169" r="AK181" sId="1"/>
    <undo index="0" exp="area" dr="AK$7:AK$169" r="AK181" sId="1"/>
    <undo index="65535" exp="area" dr="$F$7:$F$169" r="AJ181" sId="1"/>
    <undo index="0" exp="area" dr="AJ$7:AJ$169" r="AJ181" sId="1"/>
    <undo index="65535" exp="area" dr="$F$7:$F$169" r="AG181" sId="1"/>
    <undo index="0" exp="area" dr="AG$7:AG$169" r="AG181" sId="1"/>
    <undo index="65535" exp="area" dr="$F$7:$F$169" r="AF181" sId="1"/>
    <undo index="0" exp="area" dr="AF$7:AF$169" r="AF181" sId="1"/>
    <undo index="65535" exp="area" dr="$F$7:$F$169" r="AE181" sId="1"/>
    <undo index="0" exp="area" dr="AE$7:AE$169" r="AE181" sId="1"/>
    <undo index="65535" exp="area" dr="$F$7:$F$169" r="AD181" sId="1"/>
    <undo index="0" exp="area" dr="AD$7:AD$169" r="AD181" sId="1"/>
    <undo index="65535" exp="area" dr="$F$7:$F$169" r="AC181" sId="1"/>
    <undo index="0" exp="area" dr="AC$7:AC$169" r="AC181" sId="1"/>
    <undo index="65535" exp="area" dr="$F$7:$F$169" r="AB181" sId="1"/>
    <undo index="0" exp="area" dr="AB$7:AB$169" r="AB181" sId="1"/>
    <undo index="65535" exp="area" dr="$F$7:$F$169" r="AA181" sId="1"/>
    <undo index="0" exp="area" dr="AA$7:AA$169" r="AA181" sId="1"/>
    <undo index="65535" exp="area" dr="$F$7:$F$169" r="Z181" sId="1"/>
    <undo index="0" exp="area" dr="Z$7:Z$169" r="Z181" sId="1"/>
    <undo index="65535" exp="area" dr="$F$7:$F$169" r="Y181" sId="1"/>
    <undo index="0" exp="area" dr="Y$7:Y$169" r="Y181" sId="1"/>
    <undo index="65535" exp="area" dr="$F$7:$F$169" r="X181" sId="1"/>
    <undo index="0" exp="area" dr="X$7:X$169" r="X181" sId="1"/>
    <undo index="65535" exp="area" dr="$F$7:$F$169" r="W181" sId="1"/>
    <undo index="0" exp="area" dr="W$7:W$169" r="W181" sId="1"/>
    <undo index="65535" exp="area" dr="$F$7:$F$169" r="V181" sId="1"/>
    <undo index="0" exp="area" dr="V$7:V$169" r="V181" sId="1"/>
    <undo index="65535" exp="area" dr="$F$7:$F$169" r="U181" sId="1"/>
    <undo index="0" exp="area" dr="U$7:U$169" r="U181" sId="1"/>
    <undo index="65535" exp="area" dr="$F$7:$F$169" r="T181" sId="1"/>
    <undo index="0" exp="area" dr="T$7:T$169" r="T181" sId="1"/>
    <undo index="65535" exp="area" dr="$F$7:$F$169" r="S181" sId="1"/>
    <undo index="0" exp="area" dr="S$7:S$169" r="S181" sId="1"/>
    <undo index="0" exp="area" dr="F$7:F$169" r="D181" sId="1"/>
    <undo index="65535" exp="area" dr="$F$7:$F$169" r="AK180" sId="1"/>
    <undo index="0" exp="area" dr="AK$7:AK$169" r="AK180" sId="1"/>
    <undo index="65535" exp="area" dr="$F$7:$F$169" r="AJ180" sId="1"/>
    <undo index="0" exp="area" dr="AJ$7:AJ$169" r="AJ180" sId="1"/>
    <undo index="65535" exp="area" dr="$F$7:$F$169" r="AG180" sId="1"/>
    <undo index="0" exp="area" dr="AG$7:AG$169" r="AG180" sId="1"/>
    <undo index="65535" exp="area" dr="$F$7:$F$169" r="AF180" sId="1"/>
    <undo index="0" exp="area" dr="AF$7:AF$169" r="AF180" sId="1"/>
    <undo index="65535" exp="area" dr="$F$7:$F$169" r="AE180" sId="1"/>
    <undo index="0" exp="area" dr="AE$7:AE$169" r="AE180" sId="1"/>
    <undo index="65535" exp="area" dr="$F$7:$F$169" r="AD180" sId="1"/>
    <undo index="0" exp="area" dr="AD$7:AD$169" r="AD180" sId="1"/>
    <undo index="65535" exp="area" dr="$F$7:$F$169" r="AC180" sId="1"/>
    <undo index="0" exp="area" dr="AC$7:AC$169" r="AC180" sId="1"/>
    <undo index="65535" exp="area" dr="$F$7:$F$169" r="AB180" sId="1"/>
    <undo index="0" exp="area" dr="AB$7:AB$169" r="AB180" sId="1"/>
    <undo index="65535" exp="area" dr="$F$7:$F$169" r="AA180" sId="1"/>
    <undo index="0" exp="area" dr="AA$7:AA$169" r="AA180" sId="1"/>
    <undo index="65535" exp="area" dr="$F$7:$F$169" r="Z180" sId="1"/>
    <undo index="0" exp="area" dr="Z$7:Z$169" r="Z180" sId="1"/>
    <undo index="65535" exp="area" dr="$F$7:$F$169" r="Y180" sId="1"/>
    <undo index="0" exp="area" dr="Y$7:Y$169" r="Y180" sId="1"/>
    <undo index="65535" exp="area" dr="$F$7:$F$169" r="X180" sId="1"/>
    <undo index="0" exp="area" dr="X$7:X$169" r="X180" sId="1"/>
    <undo index="65535" exp="area" dr="$F$7:$F$169" r="W180" sId="1"/>
    <undo index="0" exp="area" dr="W$7:W$169" r="W180" sId="1"/>
    <undo index="65535" exp="area" dr="$F$7:$F$169" r="V180" sId="1"/>
    <undo index="0" exp="area" dr="V$7:V$169" r="V180" sId="1"/>
    <undo index="65535" exp="area" dr="$F$7:$F$169" r="U180" sId="1"/>
    <undo index="0" exp="area" dr="U$7:U$169" r="U180" sId="1"/>
    <undo index="65535" exp="area" dr="$F$7:$F$169" r="T180" sId="1"/>
    <undo index="0" exp="area" dr="T$7:T$169" r="T180" sId="1"/>
    <undo index="65535" exp="area" dr="$F$7:$F$169" r="S180" sId="1"/>
    <undo index="0" exp="area" dr="S$7:S$169" r="S180" sId="1"/>
    <undo index="0" exp="area" dr="F$7:F$169" r="D180" sId="1"/>
    <undo index="65535" exp="area" dr="$F$7:$F$169" r="AK179" sId="1"/>
    <undo index="0" exp="area" dr="AK$7:AK$169" r="AK179" sId="1"/>
    <undo index="65535" exp="area" dr="$F$7:$F$169" r="AJ179" sId="1"/>
    <undo index="0" exp="area" dr="AJ$7:AJ$169" r="AJ179" sId="1"/>
    <undo index="65535" exp="area" dr="$F$7:$F$169" r="AG179" sId="1"/>
    <undo index="0" exp="area" dr="AG$7:AG$169" r="AG179" sId="1"/>
    <undo index="65535" exp="area" dr="$F$7:$F$169" r="AF179" sId="1"/>
    <undo index="0" exp="area" dr="AF$7:AF$169" r="AF179" sId="1"/>
    <undo index="65535" exp="area" dr="$F$7:$F$169" r="AE179" sId="1"/>
    <undo index="0" exp="area" dr="AE$7:AE$169" r="AE179" sId="1"/>
    <undo index="65535" exp="area" dr="$F$7:$F$169" r="AD179" sId="1"/>
    <undo index="0" exp="area" dr="AD$7:AD$169" r="AD179" sId="1"/>
    <undo index="65535" exp="area" dr="$F$7:$F$169" r="AC179" sId="1"/>
    <undo index="0" exp="area" dr="AC$7:AC$169" r="AC179" sId="1"/>
    <undo index="65535" exp="area" dr="$F$7:$F$169" r="AB179" sId="1"/>
    <undo index="0" exp="area" dr="AB$7:AB$169" r="AB179" sId="1"/>
    <undo index="65535" exp="area" dr="$F$7:$F$169" r="AA179" sId="1"/>
    <undo index="0" exp="area" dr="AA$7:AA$169" r="AA179" sId="1"/>
    <undo index="65535" exp="area" dr="$F$7:$F$169" r="Z179" sId="1"/>
    <undo index="0" exp="area" dr="Z$7:Z$169" r="Z179" sId="1"/>
    <undo index="65535" exp="area" dr="$F$7:$F$169" r="Y179" sId="1"/>
    <undo index="0" exp="area" dr="Y$7:Y$169" r="Y179" sId="1"/>
    <undo index="65535" exp="area" dr="$F$7:$F$169" r="X179" sId="1"/>
    <undo index="0" exp="area" dr="X$7:X$169" r="X179" sId="1"/>
    <undo index="65535" exp="area" dr="$F$7:$F$169" r="W179" sId="1"/>
    <undo index="0" exp="area" dr="W$7:W$169" r="W179" sId="1"/>
    <undo index="65535" exp="area" dr="$F$7:$F$169" r="V179" sId="1"/>
    <undo index="0" exp="area" dr="V$7:V$169" r="V179" sId="1"/>
    <undo index="65535" exp="area" dr="$F$7:$F$169" r="U179" sId="1"/>
    <undo index="0" exp="area" dr="U$7:U$169" r="U179" sId="1"/>
    <undo index="65535" exp="area" dr="$F$7:$F$169" r="T179" sId="1"/>
    <undo index="0" exp="area" dr="T$7:T$169" r="T179" sId="1"/>
    <undo index="65535" exp="area" dr="$F$7:$F$169" r="S179" sId="1"/>
    <undo index="0" exp="area" dr="S$7:S$169" r="S179" sId="1"/>
    <undo index="0" exp="area" dr="F$7:F$169" r="D179" sId="1"/>
    <undo index="65535" exp="area" dr="$F$7:$F$169" r="AK178" sId="1"/>
    <undo index="0" exp="area" dr="AK$7:AK$169" r="AK178" sId="1"/>
    <undo index="65535" exp="area" dr="$F$7:$F$169" r="AJ178" sId="1"/>
    <undo index="0" exp="area" dr="AJ$7:AJ$169" r="AJ178" sId="1"/>
    <undo index="65535" exp="area" dr="$F$7:$F$169" r="AG178" sId="1"/>
    <undo index="0" exp="area" dr="AG$7:AG$169" r="AG178" sId="1"/>
    <undo index="65535" exp="area" dr="$F$7:$F$169" r="AF178" sId="1"/>
    <undo index="0" exp="area" dr="AF$7:AF$169" r="AF178" sId="1"/>
    <undo index="65535" exp="area" dr="$F$7:$F$169" r="AE178" sId="1"/>
    <undo index="0" exp="area" dr="AE$7:AE$169" r="AE178" sId="1"/>
    <undo index="65535" exp="area" dr="$F$7:$F$169" r="AD178" sId="1"/>
    <undo index="0" exp="area" dr="AD$7:AD$169" r="AD178" sId="1"/>
    <undo index="65535" exp="area" dr="$F$7:$F$169" r="AC178" sId="1"/>
    <undo index="0" exp="area" dr="AC$7:AC$169" r="AC178" sId="1"/>
    <undo index="65535" exp="area" dr="$F$7:$F$169" r="AB178" sId="1"/>
    <undo index="0" exp="area" dr="AB$7:AB$169" r="AB178" sId="1"/>
    <undo index="65535" exp="area" dr="$F$7:$F$169" r="AA178" sId="1"/>
    <undo index="0" exp="area" dr="AA$7:AA$169" r="AA178" sId="1"/>
    <undo index="65535" exp="area" dr="$F$7:$F$169" r="Z178" sId="1"/>
    <undo index="0" exp="area" dr="Z$7:Z$169" r="Z178" sId="1"/>
    <undo index="65535" exp="area" dr="$F$7:$F$169" r="Y178" sId="1"/>
    <undo index="0" exp="area" dr="Y$7:Y$169" r="Y178" sId="1"/>
    <undo index="65535" exp="area" dr="$F$7:$F$169" r="X178" sId="1"/>
    <undo index="0" exp="area" dr="X$7:X$169" r="X178" sId="1"/>
    <undo index="65535" exp="area" dr="$F$7:$F$169" r="W178" sId="1"/>
    <undo index="0" exp="area" dr="W$7:W$169" r="W178" sId="1"/>
    <undo index="65535" exp="area" dr="$F$7:$F$169" r="V178" sId="1"/>
    <undo index="0" exp="area" dr="V$7:V$169" r="V178" sId="1"/>
    <undo index="65535" exp="area" dr="$F$7:$F$169" r="U178" sId="1"/>
    <undo index="0" exp="area" dr="U$7:U$169" r="U178" sId="1"/>
    <undo index="65535" exp="area" dr="$F$7:$F$169" r="T178" sId="1"/>
    <undo index="0" exp="area" dr="T$7:T$169" r="T178" sId="1"/>
    <undo index="65535" exp="area" dr="$F$7:$F$169" r="S178" sId="1"/>
    <undo index="0" exp="area" dr="S$7:S$169" r="S178" sId="1"/>
    <undo index="0" exp="area" dr="F$7:F$169" r="D178" sId="1"/>
    <undo index="65535" exp="area" dr="$F$7:$F$169" r="AK176" sId="1"/>
    <undo index="0" exp="area" dr="AK$7:AK$169" r="AK176" sId="1"/>
    <undo index="65535" exp="area" dr="$F$7:$F$169" r="AJ176" sId="1"/>
    <undo index="0" exp="area" dr="AJ$7:AJ$169" r="AJ176" sId="1"/>
    <undo index="65535" exp="area" dr="$F$7:$F$169" r="AG176" sId="1"/>
    <undo index="0" exp="area" dr="AG$7:AG$169" r="AG176" sId="1"/>
    <undo index="65535" exp="area" dr="$F$7:$F$169" r="AF176" sId="1"/>
    <undo index="0" exp="area" dr="AF$7:AF$169" r="AF176" sId="1"/>
    <undo index="65535" exp="area" dr="$F$7:$F$169" r="AE176" sId="1"/>
    <undo index="0" exp="area" dr="AE$7:AE$169" r="AE176" sId="1"/>
    <undo index="65535" exp="area" dr="$F$7:$F$169" r="AD176" sId="1"/>
    <undo index="0" exp="area" dr="AD$7:AD$169" r="AD176" sId="1"/>
    <undo index="65535" exp="area" dr="$F$7:$F$169" r="AC176" sId="1"/>
    <undo index="0" exp="area" dr="AC$7:AC$169" r="AC176" sId="1"/>
    <undo index="65535" exp="area" dr="$F$7:$F$169" r="AB176" sId="1"/>
    <undo index="0" exp="area" dr="AB$7:AB$169" r="AB176" sId="1"/>
    <undo index="65535" exp="area" dr="$F$7:$F$169" r="AA176" sId="1"/>
    <undo index="0" exp="area" dr="AA$7:AA$169" r="AA176" sId="1"/>
    <undo index="65535" exp="area" dr="$F$7:$F$169" r="Z176" sId="1"/>
    <undo index="0" exp="area" dr="Z$7:Z$169" r="Z176" sId="1"/>
    <undo index="65535" exp="area" dr="$F$7:$F$169" r="Y176" sId="1"/>
    <undo index="0" exp="area" dr="Y$7:Y$169" r="Y176" sId="1"/>
    <undo index="65535" exp="area" dr="$F$7:$F$169" r="X176" sId="1"/>
    <undo index="0" exp="area" dr="X$7:X$169" r="X176" sId="1"/>
    <undo index="65535" exp="area" dr="$F$7:$F$169" r="W176" sId="1"/>
    <undo index="0" exp="area" dr="W$7:W$169" r="W176" sId="1"/>
    <undo index="65535" exp="area" dr="$F$7:$F$169" r="V176" sId="1"/>
    <undo index="0" exp="area" dr="V$7:V$169" r="V176" sId="1"/>
    <undo index="65535" exp="area" dr="$F$7:$F$169" r="U176" sId="1"/>
    <undo index="0" exp="area" dr="U$7:U$169" r="U176" sId="1"/>
    <undo index="65535" exp="area" dr="$F$7:$F$169" r="T176" sId="1"/>
    <undo index="0" exp="area" dr="T$7:T$169" r="T176" sId="1"/>
    <undo index="65535" exp="area" dr="$F$7:$F$169" r="S176" sId="1"/>
    <undo index="0" exp="area" dr="S$7:S$169" r="S176" sId="1"/>
    <undo index="0" exp="area" dr="F$7:F$169" r="D176" sId="1"/>
    <undo index="65535" exp="area" dr="$F$7:$F$169" r="AK175" sId="1"/>
    <undo index="0" exp="area" dr="AK$7:AK$169" r="AK175" sId="1"/>
    <undo index="65535" exp="area" dr="$F$7:$F$169" r="AJ175" sId="1"/>
    <undo index="0" exp="area" dr="AJ$7:AJ$169" r="AJ175" sId="1"/>
    <undo index="65535" exp="area" dr="$F$7:$F$169" r="AG175" sId="1"/>
    <undo index="0" exp="area" dr="AG$7:AG$169" r="AG175" sId="1"/>
    <undo index="65535" exp="area" dr="$F$7:$F$169" r="AF175" sId="1"/>
    <undo index="0" exp="area" dr="AF$7:AF$169" r="AF175" sId="1"/>
    <undo index="65535" exp="area" dr="$F$7:$F$169" r="AE175" sId="1"/>
    <undo index="0" exp="area" dr="AE$7:AE$169" r="AE175" sId="1"/>
    <undo index="65535" exp="area" dr="$F$7:$F$169" r="AD175" sId="1"/>
    <undo index="0" exp="area" dr="AD$7:AD$169" r="AD175" sId="1"/>
    <undo index="65535" exp="area" dr="$F$7:$F$169" r="AC175" sId="1"/>
    <undo index="0" exp="area" dr="AC$7:AC$169" r="AC175" sId="1"/>
    <undo index="65535" exp="area" dr="$F$7:$F$169" r="AB175" sId="1"/>
    <undo index="0" exp="area" dr="AB$7:AB$169" r="AB175" sId="1"/>
    <undo index="65535" exp="area" dr="$F$7:$F$169" r="AA175" sId="1"/>
    <undo index="0" exp="area" dr="AA$7:AA$169" r="AA175" sId="1"/>
    <undo index="65535" exp="area" dr="$F$7:$F$169" r="Z175" sId="1"/>
    <undo index="0" exp="area" dr="Z$7:Z$169" r="Z175" sId="1"/>
    <undo index="65535" exp="area" dr="$F$7:$F$169" r="Y175" sId="1"/>
    <undo index="0" exp="area" dr="Y$7:Y$169" r="Y175" sId="1"/>
    <undo index="65535" exp="area" dr="$F$7:$F$169" r="X175" sId="1"/>
    <undo index="0" exp="area" dr="X$7:X$169" r="X175" sId="1"/>
    <undo index="65535" exp="area" dr="$F$7:$F$169" r="W175" sId="1"/>
    <undo index="0" exp="area" dr="W$7:W$169" r="W175" sId="1"/>
    <undo index="65535" exp="area" dr="$F$7:$F$169" r="V175" sId="1"/>
    <undo index="0" exp="area" dr="V$7:V$169" r="V175" sId="1"/>
    <undo index="65535" exp="area" dr="$F$7:$F$169" r="U175" sId="1"/>
    <undo index="0" exp="area" dr="U$7:U$169" r="U175" sId="1"/>
    <undo index="65535" exp="area" dr="$F$7:$F$169" r="T175" sId="1"/>
    <undo index="0" exp="area" dr="T$7:T$169" r="T175" sId="1"/>
    <undo index="65535" exp="area" dr="$F$7:$F$169" r="S175" sId="1"/>
    <undo index="0" exp="area" dr="S$7:S$169" r="S175" sId="1"/>
    <undo index="0" exp="area" dr="F$7:F$169" r="D175" sId="1"/>
    <undo index="65535" exp="area" dr="$F$7:$F$169" r="AK174" sId="1"/>
    <undo index="0" exp="area" dr="AK$7:AK$169" r="AK174" sId="1"/>
    <undo index="65535" exp="area" dr="$F$7:$F$169" r="AJ174" sId="1"/>
    <undo index="0" exp="area" dr="AJ$7:AJ$169" r="AJ174" sId="1"/>
    <undo index="65535" exp="area" dr="$F$7:$F$169" r="AG174" sId="1"/>
    <undo index="0" exp="area" dr="AG$7:AG$169" r="AG174" sId="1"/>
    <undo index="65535" exp="area" dr="$F$7:$F$169" r="AF174" sId="1"/>
    <undo index="0" exp="area" dr="AF$7:AF$169" r="AF174" sId="1"/>
    <undo index="65535" exp="area" dr="$F$7:$F$169" r="AE174" sId="1"/>
    <undo index="0" exp="area" dr="AE$7:AE$169" r="AE174" sId="1"/>
    <undo index="65535" exp="area" dr="$F$7:$F$169" r="AD174" sId="1"/>
    <undo index="0" exp="area" dr="AD$7:AD$169" r="AD174" sId="1"/>
    <undo index="65535" exp="area" dr="$F$7:$F$169" r="AC174" sId="1"/>
    <undo index="0" exp="area" dr="AC$7:AC$169" r="AC174" sId="1"/>
    <undo index="65535" exp="area" dr="$F$7:$F$169" r="AB174" sId="1"/>
    <undo index="0" exp="area" dr="AB$7:AB$169" r="AB174" sId="1"/>
    <undo index="65535" exp="area" dr="$F$7:$F$169" r="AA174" sId="1"/>
    <undo index="0" exp="area" dr="AA$7:AA$169" r="AA174" sId="1"/>
    <undo index="65535" exp="area" dr="$F$7:$F$169" r="Z174" sId="1"/>
    <undo index="0" exp="area" dr="Z$7:Z$169" r="Z174" sId="1"/>
    <undo index="65535" exp="area" dr="$F$7:$F$169" r="Y174" sId="1"/>
    <undo index="0" exp="area" dr="Y$7:Y$169" r="Y174" sId="1"/>
    <undo index="65535" exp="area" dr="$F$7:$F$169" r="X174" sId="1"/>
    <undo index="0" exp="area" dr="X$7:X$169" r="X174" sId="1"/>
    <undo index="65535" exp="area" dr="$F$7:$F$169" r="W174" sId="1"/>
    <undo index="0" exp="area" dr="W$7:W$169" r="W174" sId="1"/>
    <undo index="65535" exp="area" dr="$F$7:$F$169" r="V174" sId="1"/>
    <undo index="0" exp="area" dr="V$7:V$169" r="V174" sId="1"/>
    <undo index="65535" exp="area" dr="$F$7:$F$169" r="U174" sId="1"/>
    <undo index="0" exp="area" dr="U$7:U$169" r="U174" sId="1"/>
    <undo index="65535" exp="area" dr="$F$7:$F$169" r="T174" sId="1"/>
    <undo index="0" exp="area" dr="T$7:T$169" r="T174" sId="1"/>
    <undo index="65535" exp="area" dr="$F$7:$F$169" r="S174" sId="1"/>
    <undo index="0" exp="area" dr="S$7:S$169" r="S174" sId="1"/>
    <undo index="0" exp="area" dr="F$7:F$169" r="D174" sId="1"/>
    <undo index="65535" exp="area" dr="$F$7:$F$169" r="AK173" sId="1"/>
    <undo index="0" exp="area" dr="AK$7:AK$169" r="AK173" sId="1"/>
    <undo index="65535" exp="area" dr="$F$7:$F$169" r="AJ173" sId="1"/>
    <undo index="0" exp="area" dr="AJ$7:AJ$169" r="AJ173" sId="1"/>
    <undo index="65535" exp="area" dr="$F$7:$F$169" r="AG173" sId="1"/>
    <undo index="0" exp="area" dr="AG$7:AG$169" r="AG173" sId="1"/>
    <undo index="65535" exp="area" dr="$F$7:$F$169" r="AF173" sId="1"/>
    <undo index="0" exp="area" dr="AF$7:AF$169" r="AF173" sId="1"/>
    <undo index="65535" exp="area" dr="$F$7:$F$169" r="AE173" sId="1"/>
    <undo index="0" exp="area" dr="AE$7:AE$169" r="AE173" sId="1"/>
    <undo index="65535" exp="area" dr="$F$7:$F$169" r="AD173" sId="1"/>
    <undo index="0" exp="area" dr="AD$7:AD$169" r="AD173" sId="1"/>
    <undo index="65535" exp="area" dr="$F$7:$F$169" r="AC173" sId="1"/>
    <undo index="0" exp="area" dr="AC$7:AC$169" r="AC173" sId="1"/>
    <undo index="65535" exp="area" dr="$F$7:$F$169" r="AB173" sId="1"/>
    <undo index="0" exp="area" dr="AB$7:AB$169" r="AB173" sId="1"/>
    <undo index="65535" exp="area" dr="$F$7:$F$169" r="AA173" sId="1"/>
    <undo index="0" exp="area" dr="AA$7:AA$169" r="AA173" sId="1"/>
    <undo index="65535" exp="area" dr="$F$7:$F$169" r="Z173" sId="1"/>
    <undo index="0" exp="area" dr="Z$7:Z$169" r="Z173" sId="1"/>
    <undo index="65535" exp="area" dr="$F$7:$F$169" r="Y173" sId="1"/>
    <undo index="0" exp="area" dr="Y$7:Y$169" r="Y173" sId="1"/>
    <undo index="65535" exp="area" dr="$F$7:$F$169" r="X173" sId="1"/>
    <undo index="0" exp="area" dr="X$7:X$169" r="X173" sId="1"/>
    <undo index="65535" exp="area" dr="$F$7:$F$169" r="W173" sId="1"/>
    <undo index="0" exp="area" dr="W$7:W$169" r="W173" sId="1"/>
    <undo index="65535" exp="area" dr="$F$7:$F$169" r="V173" sId="1"/>
    <undo index="0" exp="area" dr="V$7:V$169" r="V173" sId="1"/>
    <undo index="65535" exp="area" dr="$F$7:$F$169" r="U173" sId="1"/>
    <undo index="0" exp="area" dr="U$7:U$169" r="U173" sId="1"/>
    <undo index="65535" exp="area" dr="$F$7:$F$169" r="T173" sId="1"/>
    <undo index="0" exp="area" dr="T$7:T$169" r="T173" sId="1"/>
    <undo index="65535" exp="area" dr="$F$7:$F$169" r="S173" sId="1"/>
    <undo index="0" exp="area" dr="S$7:S$169" r="S173" sId="1"/>
    <undo index="0" exp="area" dr="F$54:F$169" r="D173" sId="1"/>
    <undo index="65535" exp="area" dr="$F$7:$F$169" r="AK172" sId="1"/>
    <undo index="0" exp="area" dr="AK$7:AK$169" r="AK172" sId="1"/>
    <undo index="65535" exp="area" dr="$F$7:$F$169" r="AJ172" sId="1"/>
    <undo index="0" exp="area" dr="AJ$7:AJ$169" r="AJ172" sId="1"/>
    <undo index="65535" exp="area" dr="$F$7:$F$169" r="AG172" sId="1"/>
    <undo index="0" exp="area" dr="AG$7:AG$169" r="AG172" sId="1"/>
    <undo index="65535" exp="area" dr="$F$7:$F$169" r="AF172" sId="1"/>
    <undo index="0" exp="area" dr="AF$7:AF$169" r="AF172" sId="1"/>
    <undo index="65535" exp="area" dr="$F$7:$F$169" r="AE172" sId="1"/>
    <undo index="0" exp="area" dr="AE$7:AE$169" r="AE172" sId="1"/>
    <undo index="65535" exp="area" dr="$F$7:$F$169" r="AD172" sId="1"/>
    <undo index="0" exp="area" dr="AD$7:AD$169" r="AD172" sId="1"/>
    <undo index="65535" exp="area" dr="$F$7:$F$169" r="AC172" sId="1"/>
    <undo index="0" exp="area" dr="AC$7:AC$169" r="AC172" sId="1"/>
    <undo index="65535" exp="area" dr="$F$7:$F$169" r="AB172" sId="1"/>
    <undo index="0" exp="area" dr="AB$7:AB$169" r="AB172" sId="1"/>
    <undo index="65535" exp="area" dr="$F$7:$F$169" r="AA172" sId="1"/>
    <undo index="0" exp="area" dr="AA$7:AA$169" r="AA172" sId="1"/>
    <undo index="65535" exp="area" dr="$F$7:$F$169" r="Z172" sId="1"/>
    <undo index="0" exp="area" dr="Z$7:Z$169" r="Z172" sId="1"/>
    <undo index="65535" exp="area" dr="$F$7:$F$169" r="Y172" sId="1"/>
    <undo index="0" exp="area" dr="Y$7:Y$169" r="Y172" sId="1"/>
    <undo index="65535" exp="area" dr="$F$7:$F$169" r="X172" sId="1"/>
    <undo index="0" exp="area" dr="X$7:X$169" r="X172" sId="1"/>
    <undo index="65535" exp="area" dr="$F$7:$F$169" r="W172" sId="1"/>
    <undo index="0" exp="area" dr="W$7:W$169" r="W172" sId="1"/>
    <undo index="65535" exp="area" dr="$F$7:$F$169" r="V172" sId="1"/>
    <undo index="0" exp="area" dr="V$7:V$169" r="V172" sId="1"/>
    <undo index="65535" exp="area" dr="$F$7:$F$169" r="U172" sId="1"/>
    <undo index="0" exp="area" dr="U$7:U$169" r="U172" sId="1"/>
    <undo index="65535" exp="area" dr="$F$7:$F$169" r="T172" sId="1"/>
    <undo index="0" exp="area" dr="T$7:T$169" r="T172" sId="1"/>
    <undo index="65535" exp="area" dr="$F$7:$F$169" r="S172" sId="1"/>
    <undo index="0" exp="area" dr="S$7:S$169" r="S172" sId="1"/>
    <undo index="0" exp="area" dr="F$7:F$169" r="D172" sId="1"/>
    <undo index="65535" exp="area" dr="$F$7:$F$169" r="AK171" sId="1"/>
    <undo index="0" exp="area" dr="AK$7:AK$169" r="AK171" sId="1"/>
    <undo index="65535" exp="area" dr="$F$7:$F$169" r="AJ171" sId="1"/>
    <undo index="0" exp="area" dr="AJ$7:AJ$169" r="AJ171" sId="1"/>
    <undo index="65535" exp="area" dr="$F$7:$F$169" r="AG171" sId="1"/>
    <undo index="0" exp="area" dr="AG$7:AG$169" r="AG171" sId="1"/>
    <undo index="65535" exp="area" dr="$F$7:$F$169" r="AF171" sId="1"/>
    <undo index="0" exp="area" dr="AF$7:AF$169" r="AF171" sId="1"/>
    <undo index="65535" exp="area" dr="$F$7:$F$169" r="AE171" sId="1"/>
    <undo index="0" exp="area" dr="AE$7:AE$169" r="AE171" sId="1"/>
    <undo index="65535" exp="area" dr="$F$7:$F$169" r="AD171" sId="1"/>
    <undo index="0" exp="area" dr="AD$7:AD$169" r="AD171" sId="1"/>
    <undo index="65535" exp="area" dr="$F$7:$F$169" r="AC171" sId="1"/>
    <undo index="0" exp="area" dr="AC$7:AC$169" r="AC171" sId="1"/>
    <undo index="65535" exp="area" dr="$F$7:$F$169" r="AB171" sId="1"/>
    <undo index="0" exp="area" dr="AB$7:AB$169" r="AB171" sId="1"/>
    <undo index="65535" exp="area" dr="$F$7:$F$169" r="AA171" sId="1"/>
    <undo index="0" exp="area" dr="AA$7:AA$169" r="AA171" sId="1"/>
    <undo index="65535" exp="area" dr="$F$7:$F$169" r="Z171" sId="1"/>
    <undo index="0" exp="area" dr="Z$7:Z$169" r="Z171" sId="1"/>
    <undo index="65535" exp="area" dr="$F$7:$F$169" r="Y171" sId="1"/>
    <undo index="0" exp="area" dr="Y$7:Y$169" r="Y171" sId="1"/>
    <undo index="65535" exp="area" dr="$F$7:$F$169" r="X171" sId="1"/>
    <undo index="0" exp="area" dr="X$7:X$169" r="X171" sId="1"/>
    <undo index="65535" exp="area" dr="$F$7:$F$169" r="W171" sId="1"/>
    <undo index="0" exp="area" dr="W$7:W$169" r="W171" sId="1"/>
    <undo index="65535" exp="area" dr="$F$7:$F$169" r="V171" sId="1"/>
    <undo index="0" exp="area" dr="V$7:V$169" r="V171" sId="1"/>
    <undo index="65535" exp="area" dr="$F$7:$F$169" r="U171" sId="1"/>
    <undo index="0" exp="area" dr="U$7:U$169" r="U171" sId="1"/>
    <undo index="65535" exp="area" dr="$F$7:$F$169" r="T171" sId="1"/>
    <undo index="0" exp="area" dr="T$7:T$169" r="T171" sId="1"/>
    <undo index="65535" exp="area" dr="$F$7:$F$169" r="S171" sId="1"/>
    <undo index="0" exp="area" dr="S$7:S$169" r="S171" sId="1"/>
    <undo index="0" exp="area" dr="F$7:F$169" r="D171" sId="1"/>
    <undo index="65535" exp="area" dr="$F$7:$F$169" r="AK170" sId="1"/>
    <undo index="0" exp="area" dr="AK$7:AK$169" r="AK170" sId="1"/>
    <undo index="65535" exp="area" dr="$F$7:$F$169" r="AJ170" sId="1"/>
    <undo index="0" exp="area" dr="AJ$7:AJ$169" r="AJ170" sId="1"/>
    <undo index="65535" exp="area" dr="$F$7:$F$169" r="AG170" sId="1"/>
    <undo index="0" exp="area" dr="AG$7:AG$169" r="AG170" sId="1"/>
    <undo index="65535" exp="area" dr="$F$7:$F$169" r="AF170" sId="1"/>
    <undo index="0" exp="area" dr="AF$7:AF$169" r="AF170" sId="1"/>
    <undo index="65535" exp="area" dr="$F$7:$F$169" r="AE170" sId="1"/>
    <undo index="0" exp="area" dr="AE$7:AE$169" r="AE170" sId="1"/>
    <undo index="65535" exp="area" dr="$F$7:$F$169" r="AD170" sId="1"/>
    <undo index="0" exp="area" dr="AD$7:AD$169" r="AD170" sId="1"/>
    <undo index="65535" exp="area" dr="$F$7:$F$169" r="AC170" sId="1"/>
    <undo index="0" exp="area" dr="AC$7:AC$169" r="AC170" sId="1"/>
    <undo index="65535" exp="area" dr="$F$7:$F$169" r="AB170" sId="1"/>
    <undo index="0" exp="area" dr="AB$7:AB$169" r="AB170" sId="1"/>
    <undo index="65535" exp="area" dr="$F$7:$F$169" r="AA170" sId="1"/>
    <undo index="0" exp="area" dr="AA$7:AA$169" r="AA170" sId="1"/>
    <undo index="65535" exp="area" dr="$F$7:$F$169" r="Z170" sId="1"/>
    <undo index="0" exp="area" dr="Z$7:Z$169" r="Z170" sId="1"/>
    <undo index="65535" exp="area" dr="$F$7:$F$169" r="Y170" sId="1"/>
    <undo index="0" exp="area" dr="Y$7:Y$169" r="Y170" sId="1"/>
    <undo index="65535" exp="area" dr="$F$7:$F$169" r="X170" sId="1"/>
    <undo index="0" exp="area" dr="X$7:X$169" r="X170" sId="1"/>
    <undo index="65535" exp="area" dr="$F$7:$F$169" r="W170" sId="1"/>
    <undo index="0" exp="area" dr="W$7:W$169" r="W170" sId="1"/>
    <undo index="65535" exp="area" dr="$F$7:$F$169" r="V170" sId="1"/>
    <undo index="0" exp="area" dr="V$7:V$169" r="V170" sId="1"/>
    <undo index="65535" exp="area" dr="$F$7:$F$169" r="U170" sId="1"/>
    <undo index="0" exp="area" dr="U$7:U$169" r="U170" sId="1"/>
    <undo index="65535" exp="area" dr="$F$7:$F$169" r="T170" sId="1"/>
    <undo index="0" exp="area" dr="T$7:T$169" r="T170" sId="1"/>
    <undo index="65535" exp="area" dr="$F$7:$F$169" r="S170" sId="1"/>
    <undo index="0" exp="area" dr="S$7:S$169" r="S170" sId="1"/>
    <undo index="0" exp="area" dr="F$7:F$169" r="D170" sId="1"/>
    <undo index="65535" exp="area" ref3D="1" dr="$H$1:$N$1048576" dn="Z_65B035E3_87FA_46C5_996E_864F2C8D0EBC_.wvu.Cols" sId="1"/>
    <undo index="65535" exp="area" ref3D="1" dr="$G$1:$R$1048576" dn="Z_36624B2D_80F9_4F79_AC4A_B3547C36F23F_.wvu.Cols" sId="1"/>
    <rfmt sheetId="1" xfDxf="1" sqref="A169:XFD169" start="0" length="0"/>
    <rfmt sheetId="1" sqref="A169" start="0" length="0">
      <dxf>
        <font>
          <sz val="12"/>
          <color auto="1"/>
          <name val="Calibri"/>
          <family val="2"/>
          <charset val="238"/>
          <scheme val="minor"/>
        </font>
        <alignment horizontal="center" vertical="center" wrapText="1"/>
      </dxf>
    </rfmt>
    <rfmt sheetId="1" sqref="B169" start="0" length="0">
      <dxf>
        <font>
          <sz val="12"/>
          <color auto="1"/>
          <name val="Calibri"/>
          <family val="2"/>
          <charset val="238"/>
          <scheme val="minor"/>
        </font>
        <fill>
          <patternFill patternType="solid">
            <bgColor rgb="FFFFFF00"/>
          </patternFill>
        </fill>
        <alignment horizontal="center" vertical="center" wrapText="1"/>
      </dxf>
    </rfmt>
    <rfmt sheetId="1" sqref="C169" start="0" length="0">
      <dxf>
        <font>
          <b/>
          <sz val="12"/>
          <color theme="1"/>
          <name val="Calibri"/>
          <family val="2"/>
          <charset val="238"/>
          <scheme val="minor"/>
        </font>
        <fill>
          <patternFill patternType="solid">
            <bgColor rgb="FFFFFF00"/>
          </patternFill>
        </fill>
      </dxf>
    </rfmt>
    <rfmt sheetId="1" sqref="D169" start="0" length="0">
      <dxf>
        <font>
          <sz val="12"/>
          <color theme="1"/>
          <name val="Calibri"/>
          <family val="2"/>
          <charset val="238"/>
          <scheme val="minor"/>
        </font>
        <fill>
          <patternFill patternType="solid">
            <bgColor rgb="FFFFFF00"/>
          </patternFill>
        </fill>
      </dxf>
    </rfmt>
    <rfmt sheetId="1" sqref="E169" start="0" length="0">
      <dxf>
        <font>
          <sz val="12"/>
          <color theme="1"/>
          <name val="Calibri"/>
          <family val="2"/>
          <charset val="238"/>
          <scheme val="minor"/>
        </font>
      </dxf>
    </rfmt>
    <rfmt sheetId="1" sqref="F169" start="0" length="0">
      <dxf>
        <font>
          <sz val="12"/>
          <color theme="1"/>
          <name val="Calibri"/>
          <family val="2"/>
          <charset val="238"/>
          <scheme val="minor"/>
        </font>
        <fill>
          <patternFill patternType="solid">
            <bgColor rgb="FFFFFF00"/>
          </patternFill>
        </fill>
      </dxf>
    </rfmt>
    <rfmt sheetId="1" sqref="G169" start="0" length="0">
      <dxf>
        <font>
          <sz val="12"/>
          <color theme="1"/>
          <name val="Calibri"/>
          <family val="2"/>
          <charset val="238"/>
          <scheme val="minor"/>
        </font>
        <alignment horizontal="left" vertical="top"/>
      </dxf>
    </rfmt>
    <rfmt sheetId="1" sqref="H169" start="0" length="0">
      <dxf>
        <font>
          <sz val="12"/>
          <color theme="1"/>
          <name val="Calibri"/>
          <family val="2"/>
          <charset val="238"/>
          <scheme val="minor"/>
        </font>
        <alignment horizontal="left" vertical="top"/>
      </dxf>
    </rfmt>
    <rfmt sheetId="1" sqref="I169" start="0" length="0">
      <dxf>
        <font>
          <sz val="12"/>
          <color theme="1"/>
          <name val="Calibri"/>
          <family val="2"/>
          <charset val="238"/>
          <scheme val="minor"/>
        </font>
        <fill>
          <patternFill patternType="solid">
            <bgColor rgb="FFFFFF00"/>
          </patternFill>
        </fill>
        <alignment horizontal="center" vertical="top"/>
      </dxf>
    </rfmt>
    <rfmt sheetId="1" sqref="J169" start="0" length="0">
      <dxf>
        <font>
          <sz val="12"/>
          <color theme="1"/>
          <name val="Calibri"/>
          <family val="2"/>
          <charset val="238"/>
          <scheme val="minor"/>
        </font>
      </dxf>
    </rfmt>
    <rfmt sheetId="1" sqref="K169" start="0" length="0">
      <dxf>
        <font>
          <sz val="12"/>
          <color theme="1"/>
          <name val="Calibri"/>
          <family val="2"/>
          <charset val="238"/>
          <scheme val="minor"/>
        </font>
        <alignment horizontal="center" vertical="top"/>
      </dxf>
    </rfmt>
    <rfmt sheetId="1" sqref="L169" start="0" length="0">
      <dxf>
        <font>
          <sz val="12"/>
          <color theme="1"/>
          <name val="Calibri"/>
          <family val="2"/>
          <charset val="238"/>
          <scheme val="minor"/>
        </font>
        <alignment horizontal="center" vertical="top"/>
      </dxf>
    </rfmt>
    <rfmt sheetId="1" sqref="M169" start="0" length="0">
      <dxf>
        <font>
          <sz val="12"/>
          <color theme="1"/>
          <name val="Calibri"/>
          <family val="2"/>
          <charset val="238"/>
          <scheme val="minor"/>
        </font>
        <alignment horizontal="center" vertical="top"/>
      </dxf>
    </rfmt>
    <rfmt sheetId="1" sqref="N169" start="0" length="0">
      <dxf>
        <font>
          <sz val="12"/>
          <color theme="1"/>
          <name val="Calibri"/>
          <family val="2"/>
          <charset val="238"/>
          <scheme val="minor"/>
        </font>
        <alignment horizontal="center" vertical="top"/>
      </dxf>
    </rfmt>
    <rfmt sheetId="1" sqref="O169" start="0" length="0">
      <dxf>
        <font>
          <sz val="12"/>
          <color theme="1"/>
          <name val="Calibri"/>
          <family val="2"/>
          <charset val="238"/>
          <scheme val="minor"/>
        </font>
        <alignment horizontal="center" vertical="top"/>
      </dxf>
    </rfmt>
    <rfmt sheetId="1" sqref="P169" start="0" length="0">
      <dxf>
        <font>
          <sz val="12"/>
          <color theme="1"/>
          <name val="Calibri"/>
          <family val="2"/>
          <charset val="238"/>
          <scheme val="minor"/>
        </font>
        <alignment horizontal="center" vertical="top"/>
      </dxf>
    </rfmt>
    <rfmt sheetId="1" sqref="Q169" start="0" length="0">
      <dxf>
        <font>
          <sz val="12"/>
          <color theme="1"/>
          <name val="Calibri"/>
          <family val="2"/>
          <charset val="238"/>
          <scheme val="minor"/>
        </font>
        <alignment horizontal="center" vertical="top"/>
      </dxf>
    </rfmt>
    <rfmt sheetId="1" sqref="R169" start="0" length="0">
      <dxf>
        <font>
          <sz val="12"/>
          <color theme="1"/>
          <name val="Calibri"/>
          <family val="2"/>
          <charset val="238"/>
          <scheme val="minor"/>
        </font>
        <alignment horizontal="center" vertical="top"/>
      </dxf>
    </rfmt>
    <rfmt sheetId="1" sqref="S169" start="0" length="0">
      <dxf>
        <font>
          <sz val="12"/>
          <color theme="1"/>
          <name val="Calibri"/>
          <family val="2"/>
          <charset val="238"/>
          <scheme val="minor"/>
        </font>
        <numFmt numFmtId="2" formatCode="0.00"/>
      </dxf>
    </rfmt>
    <rfmt sheetId="1" sqref="T169" start="0" length="0">
      <dxf>
        <font>
          <sz val="12"/>
          <color theme="1"/>
          <name val="Calibri"/>
          <family val="2"/>
          <charset val="238"/>
          <scheme val="minor"/>
        </font>
        <numFmt numFmtId="2" formatCode="0.00"/>
        <fill>
          <patternFill patternType="solid">
            <bgColor rgb="FFFFFF00"/>
          </patternFill>
        </fill>
      </dxf>
    </rfmt>
    <rfmt sheetId="1" sqref="U169" start="0" length="0">
      <dxf>
        <font>
          <sz val="12"/>
          <color theme="1"/>
          <name val="Calibri"/>
          <family val="2"/>
          <charset val="238"/>
          <scheme val="minor"/>
        </font>
        <numFmt numFmtId="2" formatCode="0.00"/>
        <fill>
          <patternFill patternType="solid">
            <bgColor rgb="FFFFFF00"/>
          </patternFill>
        </fill>
      </dxf>
    </rfmt>
    <rfmt sheetId="1" sqref="V169" start="0" length="0">
      <dxf>
        <font>
          <sz val="12"/>
          <color theme="1"/>
          <name val="Calibri"/>
          <family val="2"/>
          <charset val="238"/>
          <scheme val="minor"/>
        </font>
        <numFmt numFmtId="2" formatCode="0.00"/>
      </dxf>
    </rfmt>
    <rfmt sheetId="1" sqref="W169" start="0" length="0">
      <dxf>
        <font>
          <sz val="12"/>
          <color theme="1"/>
          <name val="Calibri"/>
          <family val="2"/>
          <charset val="238"/>
          <scheme val="minor"/>
        </font>
        <numFmt numFmtId="2" formatCode="0.00"/>
        <fill>
          <patternFill patternType="solid">
            <bgColor rgb="FFFFFF00"/>
          </patternFill>
        </fill>
      </dxf>
    </rfmt>
    <rfmt sheetId="1" sqref="X169" start="0" length="0">
      <dxf>
        <font>
          <sz val="12"/>
          <color theme="1"/>
          <name val="Calibri"/>
          <family val="2"/>
          <charset val="238"/>
          <scheme val="minor"/>
        </font>
        <numFmt numFmtId="2" formatCode="0.00"/>
        <fill>
          <patternFill patternType="solid">
            <bgColor rgb="FFFFFF00"/>
          </patternFill>
        </fill>
      </dxf>
    </rfmt>
    <rfmt sheetId="1" sqref="Y169" start="0" length="0">
      <dxf>
        <font>
          <sz val="12"/>
          <color theme="1"/>
          <name val="Calibri"/>
          <family val="2"/>
          <charset val="238"/>
          <scheme val="minor"/>
        </font>
        <numFmt numFmtId="2" formatCode="0.00"/>
      </dxf>
    </rfmt>
    <rfmt sheetId="1" sqref="Z169" start="0" length="0">
      <dxf>
        <font>
          <sz val="12"/>
          <color theme="1"/>
          <name val="Calibri"/>
          <family val="2"/>
          <charset val="238"/>
          <scheme val="minor"/>
        </font>
        <numFmt numFmtId="2" formatCode="0.00"/>
        <fill>
          <patternFill patternType="solid">
            <bgColor rgb="FFFFFF00"/>
          </patternFill>
        </fill>
      </dxf>
    </rfmt>
    <rcc rId="0" sId="1" dxf="1">
      <nc r="AA169" t="inlineStr">
        <is>
          <t>,</t>
        </is>
      </nc>
      <ndxf>
        <font>
          <sz val="12"/>
          <color theme="1"/>
          <name val="Calibri"/>
          <family val="2"/>
          <charset val="238"/>
          <scheme val="minor"/>
        </font>
        <numFmt numFmtId="2" formatCode="0.00"/>
        <fill>
          <patternFill patternType="solid">
            <bgColor rgb="FFFFFF00"/>
          </patternFill>
        </fill>
      </ndxf>
    </rcc>
    <rfmt sheetId="1" sqref="AB169" start="0" length="0">
      <dxf>
        <font>
          <sz val="12"/>
          <color theme="1"/>
          <name val="Calibri"/>
          <family val="2"/>
          <charset val="238"/>
          <scheme val="minor"/>
        </font>
        <numFmt numFmtId="2" formatCode="0.00"/>
      </dxf>
    </rfmt>
    <rfmt sheetId="1" sqref="AC169" start="0" length="0">
      <dxf>
        <font>
          <sz val="12"/>
          <color theme="1"/>
          <name val="Calibri"/>
          <family val="2"/>
          <charset val="238"/>
          <scheme val="minor"/>
        </font>
        <numFmt numFmtId="2" formatCode="0.00"/>
        <fill>
          <patternFill patternType="solid">
            <bgColor rgb="FFFFFF00"/>
          </patternFill>
        </fill>
      </dxf>
    </rfmt>
    <rfmt sheetId="1" sqref="AD169" start="0" length="0">
      <dxf>
        <font>
          <sz val="12"/>
          <color theme="1"/>
          <name val="Calibri"/>
          <family val="2"/>
          <charset val="238"/>
          <scheme val="minor"/>
        </font>
        <numFmt numFmtId="2" formatCode="0.00"/>
        <fill>
          <patternFill patternType="solid">
            <bgColor rgb="FFFFFF00"/>
          </patternFill>
        </fill>
      </dxf>
    </rfmt>
    <rfmt sheetId="1" sqref="AE169" start="0" length="0">
      <dxf>
        <font>
          <sz val="12"/>
          <color theme="1"/>
          <name val="Calibri"/>
          <family val="2"/>
          <charset val="238"/>
          <scheme val="minor"/>
        </font>
        <numFmt numFmtId="2" formatCode="0.00"/>
        <fill>
          <patternFill patternType="solid">
            <bgColor theme="0"/>
          </patternFill>
        </fill>
      </dxf>
    </rfmt>
    <rfmt sheetId="1" sqref="AF169" start="0" length="0">
      <dxf>
        <font>
          <sz val="12"/>
          <color theme="1"/>
          <name val="Calibri"/>
          <family val="2"/>
          <charset val="238"/>
          <scheme val="minor"/>
        </font>
        <numFmt numFmtId="2" formatCode="0.00"/>
      </dxf>
    </rfmt>
    <rfmt sheetId="1" sqref="AG169" start="0" length="0">
      <dxf>
        <font>
          <sz val="12"/>
          <color theme="1"/>
          <name val="Calibri"/>
          <family val="2"/>
          <charset val="238"/>
          <scheme val="minor"/>
        </font>
        <numFmt numFmtId="2" formatCode="0.00"/>
      </dxf>
    </rfmt>
    <rfmt sheetId="1" sqref="AH169" start="0" length="0">
      <dxf>
        <font>
          <sz val="12"/>
          <color theme="1"/>
          <name val="Calibri"/>
          <family val="2"/>
          <charset val="238"/>
          <scheme val="minor"/>
        </font>
      </dxf>
    </rfmt>
    <rfmt sheetId="1" sqref="AI169" start="0" length="0">
      <dxf>
        <font>
          <sz val="12"/>
          <color theme="1"/>
          <name val="Calibri"/>
          <family val="2"/>
          <charset val="238"/>
          <scheme val="minor"/>
        </font>
      </dxf>
    </rfmt>
    <rfmt sheetId="1" sqref="AJ169" start="0" length="0">
      <dxf>
        <font>
          <sz val="12"/>
          <color theme="1"/>
          <name val="Calibri"/>
          <family val="2"/>
          <charset val="238"/>
          <scheme val="minor"/>
        </font>
      </dxf>
    </rfmt>
    <rfmt sheetId="1" sqref="AK169" start="0" length="0">
      <dxf>
        <font>
          <sz val="12"/>
          <color theme="1"/>
          <name val="Calibri"/>
          <family val="2"/>
          <charset val="238"/>
          <scheme val="minor"/>
        </font>
      </dxf>
    </rfmt>
  </rrc>
  <rrc rId="3485" sId="1" ref="A169:XFD169" action="deleteRow">
    <undo index="65535" exp="area" dr="AK169:AK175" r="AK176" sId="1"/>
    <undo index="65535" exp="area" dr="AJ169:AJ175" r="AJ176" sId="1"/>
    <undo index="65535" exp="area" dr="AI169:AI175" r="AI176" sId="1"/>
    <undo index="65535" exp="area" dr="AH169:AH175" r="AH176" sId="1"/>
    <undo index="65535" exp="area" dr="AG169:AG175" r="AG176" sId="1"/>
    <undo index="65535" exp="area" dr="AF169:AF175" r="AF176" sId="1"/>
    <undo index="65535" exp="area" dr="AE169:AE175" r="AE176" sId="1"/>
    <undo index="65535" exp="area" dr="AD169:AD175" r="AD176" sId="1"/>
    <undo index="65535" exp="area" dr="AC169:AC175" r="AC176" sId="1"/>
    <undo index="65535" exp="area" dr="AB169:AB175" r="AB176" sId="1"/>
    <undo index="65535" exp="area" dr="AA169:AA175" r="AA176" sId="1"/>
    <undo index="65535" exp="area" dr="Z169:Z175" r="Z176" sId="1"/>
    <undo index="65535" exp="area" dr="Y169:Y175" r="Y176" sId="1"/>
    <undo index="65535" exp="area" dr="X169:X175" r="X176" sId="1"/>
    <undo index="65535" exp="area" dr="W169:W175" r="W176" sId="1"/>
    <undo index="65535" exp="area" dr="V169:V175" r="V176" sId="1"/>
    <undo index="65535" exp="area" dr="U169:U175" r="U176" sId="1"/>
    <undo index="65535" exp="area" dr="T169:T175" r="T176" sId="1"/>
    <undo index="65535" exp="area" dr="S169:S175" r="S176" sId="1"/>
    <undo index="65535" exp="area" dr="D169:D175" r="D176"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b val="0"/>
          <sz val="12"/>
        </font>
        <fill>
          <patternFill patternType="solid">
            <bgColor theme="0" tint="-0.14999847407452621"/>
          </patternFill>
        </fill>
        <border outline="0">
          <left style="thin">
            <color indexed="64"/>
          </left>
          <right style="thin">
            <color indexed="64"/>
          </right>
          <top style="thin">
            <color indexed="64"/>
          </top>
          <bottom style="thin">
            <color indexed="64"/>
          </bottom>
        </border>
      </dxf>
    </rfmt>
    <rfmt sheetId="1" sqref="B169" start="0" length="0">
      <dxf>
        <font>
          <b val="0"/>
          <sz val="12"/>
        </font>
        <fill>
          <patternFill patternType="solid">
            <bgColor rgb="FFFFFF00"/>
          </patternFill>
        </fill>
        <border outline="0">
          <left style="thin">
            <color indexed="64"/>
          </left>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IP1/2015</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86" sId="1" ref="A169:XFD169" action="deleteRow">
    <undo index="65535" exp="area" dr="AK169:AK174" r="AK175" sId="1"/>
    <undo index="65535" exp="area" dr="AJ169:AJ174" r="AJ175" sId="1"/>
    <undo index="65535" exp="area" dr="AI169:AI174" r="AI175" sId="1"/>
    <undo index="65535" exp="area" dr="AH169:AH174" r="AH175" sId="1"/>
    <undo index="65535" exp="area" dr="AG169:AG174" r="AG175" sId="1"/>
    <undo index="65535" exp="area" dr="AF169:AF174" r="AF175" sId="1"/>
    <undo index="65535" exp="area" dr="AE169:AE174" r="AE175" sId="1"/>
    <undo index="65535" exp="area" dr="AD169:AD174" r="AD175" sId="1"/>
    <undo index="65535" exp="area" dr="AC169:AC174" r="AC175" sId="1"/>
    <undo index="65535" exp="area" dr="AB169:AB174" r="AB175" sId="1"/>
    <undo index="65535" exp="area" dr="AA169:AA174" r="AA175" sId="1"/>
    <undo index="65535" exp="area" dr="Z169:Z174" r="Z175" sId="1"/>
    <undo index="65535" exp="area" dr="Y169:Y174" r="Y175" sId="1"/>
    <undo index="65535" exp="area" dr="X169:X174" r="X175" sId="1"/>
    <undo index="65535" exp="area" dr="W169:W174" r="W175" sId="1"/>
    <undo index="65535" exp="area" dr="V169:V174" r="V175" sId="1"/>
    <undo index="65535" exp="area" dr="U169:U174" r="U175" sId="1"/>
    <undo index="65535" exp="area" dr="T169:T174" r="T175" sId="1"/>
    <undo index="65535" exp="area" dr="S169:S174" r="S175" sId="1"/>
    <undo index="65535" exp="area" dr="D169:D174" r="D175" sId="1"/>
    <undo index="65535" exp="area" ref3D="1" dr="$H$1:$N$1048576" dn="Z_65B035E3_87FA_46C5_996E_864F2C8D0EBC_.wvu.Cols" sId="1"/>
    <undo index="65535" exp="area" ref3D="1" dr="$G$1:$R$1048576" dn="Z_36624B2D_80F9_4F79_AC4A_B3547C36F23F_.wvu.Cols" sId="1"/>
    <rfmt sheetId="1" xfDxf="1" sqref="A169:XFD169" start="0" length="0">
      <dxf>
        <font>
          <b/>
          <sz val="12"/>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IP3/2016</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87" sId="1" ref="A169:XFD169" action="deleteRow">
    <undo index="65535" exp="area" dr="AK169:AK173" r="AK174" sId="1"/>
    <undo index="65535" exp="area" dr="AJ169:AJ173" r="AJ174" sId="1"/>
    <undo index="65535" exp="area" dr="AI169:AI173" r="AI174" sId="1"/>
    <undo index="65535" exp="area" dr="AH169:AH173" r="AH174" sId="1"/>
    <undo index="65535" exp="area" dr="AG169:AG173" r="AG174" sId="1"/>
    <undo index="65535" exp="area" dr="AF169:AF173" r="AF174" sId="1"/>
    <undo index="65535" exp="area" dr="AE169:AE173" r="AE174" sId="1"/>
    <undo index="65535" exp="area" dr="AD169:AD173" r="AD174" sId="1"/>
    <undo index="65535" exp="area" dr="AC169:AC173" r="AC174" sId="1"/>
    <undo index="65535" exp="area" dr="AB169:AB173" r="AB174" sId="1"/>
    <undo index="65535" exp="area" dr="AA169:AA173" r="AA174" sId="1"/>
    <undo index="65535" exp="area" dr="Z169:Z173" r="Z174" sId="1"/>
    <undo index="65535" exp="area" dr="Y169:Y173" r="Y174" sId="1"/>
    <undo index="65535" exp="area" dr="X169:X173" r="X174" sId="1"/>
    <undo index="65535" exp="area" dr="W169:W173" r="W174" sId="1"/>
    <undo index="65535" exp="area" dr="V169:V173" r="V174" sId="1"/>
    <undo index="65535" exp="area" dr="U169:U173" r="U174" sId="1"/>
    <undo index="65535" exp="area" dr="T169:T173" r="T174" sId="1"/>
    <undo index="65535" exp="area" dr="S169:S173" r="S174" sId="1"/>
    <undo index="65535" exp="area" dr="D169:D173" r="D174" sId="1"/>
    <undo index="65535" exp="area" ref3D="1" dr="$H$1:$N$1048576" dn="Z_65B035E3_87FA_46C5_996E_864F2C8D0EBC_.wvu.Cols" sId="1"/>
    <undo index="65535" exp="area" ref3D="1" dr="$G$1:$R$1048576" dn="Z_36624B2D_80F9_4F79_AC4A_B3547C36F23F_.wvu.Cols" sId="1"/>
    <rfmt sheetId="1" xfDxf="1" sqref="A169:XFD169" start="0" length="0">
      <dxf>
        <font>
          <b/>
          <sz val="12"/>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IP5/2016</t>
        </is>
      </nc>
      <ndxf>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88" sId="1" ref="A169:XFD169" action="deleteRow">
    <undo index="65535" exp="area" dr="AK169:AK172" r="AK173" sId="1"/>
    <undo index="65535" exp="area" dr="AJ169:AJ172" r="AJ173" sId="1"/>
    <undo index="65535" exp="area" dr="AI169:AI172" r="AI173" sId="1"/>
    <undo index="65535" exp="area" dr="AH169:AH172" r="AH173" sId="1"/>
    <undo index="65535" exp="area" dr="AG169:AG172" r="AG173" sId="1"/>
    <undo index="65535" exp="area" dr="AF169:AF172" r="AF173" sId="1"/>
    <undo index="65535" exp="area" dr="AE169:AE172" r="AE173" sId="1"/>
    <undo index="65535" exp="area" dr="AD169:AD172" r="AD173" sId="1"/>
    <undo index="65535" exp="area" dr="AC169:AC172" r="AC173" sId="1"/>
    <undo index="65535" exp="area" dr="AB169:AB172" r="AB173" sId="1"/>
    <undo index="65535" exp="area" dr="AA169:AA172" r="AA173" sId="1"/>
    <undo index="65535" exp="area" dr="Z169:Z172" r="Z173" sId="1"/>
    <undo index="65535" exp="area" dr="Y169:Y172" r="Y173" sId="1"/>
    <undo index="65535" exp="area" dr="X169:X172" r="X173" sId="1"/>
    <undo index="65535" exp="area" dr="W169:W172" r="W173" sId="1"/>
    <undo index="65535" exp="area" dr="V169:V172" r="V173" sId="1"/>
    <undo index="65535" exp="area" dr="U169:U172" r="U173" sId="1"/>
    <undo index="65535" exp="area" dr="T169:T172" r="T173" sId="1"/>
    <undo index="65535" exp="area" dr="S169:S172" r="S173" sId="1"/>
    <undo index="65535" exp="area" dr="D169:D172" r="D173"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COUNTIFS(F$54:F$168,$F169)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IP4/2016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89" sId="1" ref="A169:XFD169" action="deleteRow">
    <undo index="65535" exp="area" dr="AK169:AK171" r="AK172" sId="1"/>
    <undo index="65535" exp="area" dr="AJ169:AJ171" r="AJ172" sId="1"/>
    <undo index="65535" exp="area" dr="AI169:AI171" r="AI172" sId="1"/>
    <undo index="65535" exp="area" dr="AH169:AH171" r="AH172" sId="1"/>
    <undo index="65535" exp="area" dr="AG169:AG171" r="AG172" sId="1"/>
    <undo index="65535" exp="area" dr="AF169:AF171" r="AF172" sId="1"/>
    <undo index="65535" exp="area" dr="AE169:AE171" r="AE172" sId="1"/>
    <undo index="65535" exp="area" dr="AD169:AD171" r="AD172" sId="1"/>
    <undo index="65535" exp="area" dr="AC169:AC171" r="AC172" sId="1"/>
    <undo index="65535" exp="area" dr="AB169:AB171" r="AB172" sId="1"/>
    <undo index="65535" exp="area" dr="AA169:AA171" r="AA172" sId="1"/>
    <undo index="65535" exp="area" dr="Z169:Z171" r="Z172" sId="1"/>
    <undo index="65535" exp="area" dr="Y169:Y171" r="Y172" sId="1"/>
    <undo index="65535" exp="area" dr="X169:X171" r="X172" sId="1"/>
    <undo index="65535" exp="area" dr="W169:W171" r="W172" sId="1"/>
    <undo index="65535" exp="area" dr="V169:V171" r="V172" sId="1"/>
    <undo index="65535" exp="area" dr="U169:U171" r="U172" sId="1"/>
    <undo index="65535" exp="area" dr="T169:T171" r="T172" sId="1"/>
    <undo index="65535" exp="area" dr="S169:S171" r="S172" sId="1"/>
    <undo index="65535" exp="area" dr="D169:D171" r="D172"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IP6/2016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0" sId="1" ref="A169:XFD169" action="deleteRow">
    <undo index="65535" exp="area" dr="AK169:AK170" r="AK171" sId="1"/>
    <undo index="65535" exp="area" dr="AJ169:AJ170" r="AJ171" sId="1"/>
    <undo index="65535" exp="area" dr="AI169:AI170" r="AI171" sId="1"/>
    <undo index="65535" exp="area" dr="AH169:AH170" r="AH171" sId="1"/>
    <undo index="65535" exp="area" dr="AG169:AG170" r="AG171" sId="1"/>
    <undo index="65535" exp="area" dr="AF169:AF170" r="AF171" sId="1"/>
    <undo index="65535" exp="area" dr="AE169:AE170" r="AE171" sId="1"/>
    <undo index="65535" exp="area" dr="AD169:AD170" r="AD171" sId="1"/>
    <undo index="65535" exp="area" dr="AC169:AC170" r="AC171" sId="1"/>
    <undo index="65535" exp="area" dr="AB169:AB170" r="AB171" sId="1"/>
    <undo index="65535" exp="area" dr="AA169:AA170" r="AA171" sId="1"/>
    <undo index="65535" exp="area" dr="Z169:Z170" r="Z171" sId="1"/>
    <undo index="65535" exp="area" dr="Y169:Y170" r="Y171" sId="1"/>
    <undo index="65535" exp="area" dr="X169:X170" r="X171" sId="1"/>
    <undo index="65535" exp="area" dr="W169:W170" r="W171" sId="1"/>
    <undo index="65535" exp="area" dr="V169:V170" r="V171" sId="1"/>
    <undo index="65535" exp="area" dr="U169:U170" r="U171" sId="1"/>
    <undo index="65535" exp="area" dr="T169:T170" r="T171" sId="1"/>
    <undo index="65535" exp="area" dr="S169:S170" r="S171" sId="1"/>
    <undo index="65535" exp="area" dr="D169:D170" r="D171"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 2/2017 (MySMIS: POCA/111/1/1)</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1" sId="1" ref="A169:XFD169" action="deleteRow">
    <undo index="65535" exp="area" dr="AK169" r="AK170" sId="1"/>
    <undo index="65535" exp="area" dr="AJ169" r="AJ170" sId="1"/>
    <undo index="65535" exp="area" dr="AI169" r="AI170" sId="1"/>
    <undo index="65535" exp="area" dr="AH169" r="AH170" sId="1"/>
    <undo index="65535" exp="area" dr="AG169" r="AG170" sId="1"/>
    <undo index="65535" exp="area" dr="AF169" r="AF170" sId="1"/>
    <undo index="65535" exp="area" dr="AE169" r="AE170" sId="1"/>
    <undo index="65535" exp="area" dr="AD169" r="AD170" sId="1"/>
    <undo index="65535" exp="area" dr="AC169" r="AC170" sId="1"/>
    <undo index="65535" exp="area" dr="AB169" r="AB170" sId="1"/>
    <undo index="65535" exp="area" dr="AA169" r="AA170" sId="1"/>
    <undo index="65535" exp="area" dr="Z169" r="Z170" sId="1"/>
    <undo index="65535" exp="area" dr="Y169" r="Y170" sId="1"/>
    <undo index="65535" exp="area" dr="X169" r="X170" sId="1"/>
    <undo index="65535" exp="area" dr="W169" r="W170" sId="1"/>
    <undo index="65535" exp="area" dr="V169" r="V170" sId="1"/>
    <undo index="65535" exp="area" dr="U169" r="U170" sId="1"/>
    <undo index="65535" exp="area" dr="T169" r="T170" sId="1"/>
    <undo index="65535" exp="area" dr="S169" r="S170" sId="1"/>
    <undo index="65535" exp="area" dr="D169" r="D170"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IP8/2017 (MySMIS:
POCA/129/1/1)</t>
        </is>
      </nc>
      <ndxf>
        <font>
          <b val="0"/>
          <sz val="12"/>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2" sId="1" ref="A169:XFD169" action="deleteRow">
    <undo index="0" exp="ref" v="1" dr="AK169" r="AK183" sId="1"/>
    <undo index="0" exp="ref" v="1" dr="AJ169" r="AJ183" sId="1"/>
    <undo index="0" exp="ref" v="1" dr="AI169" r="AI183" sId="1"/>
    <undo index="0" exp="ref" v="1" dr="AH169" r="AH183" sId="1"/>
    <undo index="0" exp="ref" v="1" dr="AG169" r="AG183" sId="1"/>
    <undo index="0" exp="ref" v="1" dr="AF169" r="AF183" sId="1"/>
    <undo index="0" exp="ref" v="1" dr="AE169" r="AE183" sId="1"/>
    <undo index="0" exp="ref" v="1" dr="AD169" r="AD183" sId="1"/>
    <undo index="0" exp="ref" v="1" dr="AC169" r="AC183" sId="1"/>
    <undo index="0" exp="ref" v="1" dr="AB169" r="AB183" sId="1"/>
    <undo index="0" exp="ref" v="1" dr="AA169" r="AA183" sId="1"/>
    <undo index="0" exp="ref" v="1" dr="Z169" r="Z183" sId="1"/>
    <undo index="0" exp="ref" v="1" dr="Y169" r="Y183" sId="1"/>
    <undo index="0" exp="ref" v="1" dr="X169" r="X183" sId="1"/>
    <undo index="0" exp="ref" v="1" dr="W169" r="W183" sId="1"/>
    <undo index="0" exp="ref" v="1" dr="V169" r="V183" sId="1"/>
    <undo index="0" exp="ref" v="1" dr="U169" r="U183" sId="1"/>
    <undo index="0" exp="ref" v="1" dr="T169" r="T183" sId="1"/>
    <undo index="0" exp="ref" v="1" dr="S169" r="S183" sId="1"/>
    <undo index="65535" exp="ref" v="1" dr="D169" r="D183"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numFmt numFmtId="4" formatCode="#,##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SUM(#REF!)</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 AXA 1</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F169"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dxf>
    </rfmt>
    <rfmt sheetId="1" sqref="G169"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H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I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J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rc>
  <rrc rId="3493" sId="1" ref="A169:XFD169" action="deleteRow">
    <undo index="65535" exp="area" dr="AK169:AK179" r="AK180" sId="1"/>
    <undo index="65535" exp="area" dr="AJ169:AJ179" r="AJ180" sId="1"/>
    <undo index="65535" exp="area" dr="AI169:AI179" r="AI180" sId="1"/>
    <undo index="65535" exp="area" dr="AH169:AH179" r="AH180" sId="1"/>
    <undo index="65535" exp="area" dr="AG169:AG179" r="AG180" sId="1"/>
    <undo index="65535" exp="area" dr="AF169:AF179" r="AF180" sId="1"/>
    <undo index="65535" exp="area" dr="AE169:AE179" r="AE180" sId="1"/>
    <undo index="65535" exp="area" dr="AD169:AD179" r="AD180" sId="1"/>
    <undo index="65535" exp="area" dr="AC169:AC179" r="AC180" sId="1"/>
    <undo index="65535" exp="area" dr="AB169:AB179" r="AB180" sId="1"/>
    <undo index="65535" exp="area" dr="AA169:AA179" r="AA180" sId="1"/>
    <undo index="65535" exp="area" dr="Z169:Z179" r="Z180" sId="1"/>
    <undo index="65535" exp="area" dr="Y169:Y179" r="Y180" sId="1"/>
    <undo index="65535" exp="area" dr="X169:X179" r="X180" sId="1"/>
    <undo index="65535" exp="area" dr="W169:W179" r="W180" sId="1"/>
    <undo index="65535" exp="area" dr="V169:V179" r="V180" sId="1"/>
    <undo index="65535" exp="area" dr="U169:U179" r="U180" sId="1"/>
    <undo index="65535" exp="area" dr="T169:T179" r="T180" sId="1"/>
    <undo index="65535" exp="area" dr="S169:S179" r="S180" sId="1"/>
    <undo index="65535" exp="area" dr="D169:D179" r="D180"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IP2/2015</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4" sId="1" ref="A169:XFD169" action="deleteRow">
    <undo index="65535" exp="area" dr="AK169:AK178" r="AK179" sId="1"/>
    <undo index="65535" exp="area" dr="AJ169:AJ178" r="AJ179" sId="1"/>
    <undo index="65535" exp="area" dr="AI169:AI178" r="AI179" sId="1"/>
    <undo index="65535" exp="area" dr="AH169:AH178" r="AH179" sId="1"/>
    <undo index="65535" exp="area" dr="AG169:AG178" r="AG179" sId="1"/>
    <undo index="65535" exp="area" dr="AF169:AF178" r="AF179" sId="1"/>
    <undo index="65535" exp="area" dr="AE169:AE178" r="AE179" sId="1"/>
    <undo index="65535" exp="area" dr="AD169:AD178" r="AD179" sId="1"/>
    <undo index="65535" exp="area" dr="AC169:AC178" r="AC179" sId="1"/>
    <undo index="65535" exp="area" dr="AB169:AB178" r="AB179" sId="1"/>
    <undo index="65535" exp="area" dr="AA169:AA178" r="AA179" sId="1"/>
    <undo index="65535" exp="area" dr="Z169:Z178" r="Z179" sId="1"/>
    <undo index="65535" exp="area" dr="Y169:Y178" r="Y179" sId="1"/>
    <undo index="65535" exp="area" dr="X169:X178" r="X179" sId="1"/>
    <undo index="65535" exp="area" dr="W169:W178" r="W179" sId="1"/>
    <undo index="65535" exp="area" dr="V169:V178" r="V179" sId="1"/>
    <undo index="65535" exp="area" dr="U169:U178" r="U179" sId="1"/>
    <undo index="65535" exp="area" dr="T169:T178" r="T179" sId="1"/>
    <undo index="65535" exp="area" dr="S169:S178" r="S179" sId="1"/>
    <undo index="65535" exp="area" dr="D169:D178" r="D179"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IP7/2017</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5" sId="1" ref="A169:XFD169" action="deleteRow">
    <undo index="65535" exp="area" dr="AK169:AK177" r="AK178" sId="1"/>
    <undo index="65535" exp="area" dr="AJ169:AJ177" r="AJ178" sId="1"/>
    <undo index="65535" exp="area" dr="AI169:AI177" r="AI178" sId="1"/>
    <undo index="65535" exp="area" dr="AH169:AH177" r="AH178" sId="1"/>
    <undo index="65535" exp="area" dr="AG169:AG177" r="AG178" sId="1"/>
    <undo index="65535" exp="area" dr="AF169:AF177" r="AF178" sId="1"/>
    <undo index="65535" exp="area" dr="AE169:AE177" r="AE178" sId="1"/>
    <undo index="65535" exp="area" dr="AD169:AD177" r="AD178" sId="1"/>
    <undo index="65535" exp="area" dr="AC169:AC177" r="AC178" sId="1"/>
    <undo index="65535" exp="area" dr="AB169:AB177" r="AB178" sId="1"/>
    <undo index="65535" exp="area" dr="AA169:AA177" r="AA178" sId="1"/>
    <undo index="65535" exp="area" dr="Z169:Z177" r="Z178" sId="1"/>
    <undo index="65535" exp="area" dr="Y169:Y177" r="Y178" sId="1"/>
    <undo index="65535" exp="area" dr="X169:X177" r="X178" sId="1"/>
    <undo index="65535" exp="area" dr="W169:W177" r="W178" sId="1"/>
    <undo index="65535" exp="area" dr="V169:V177" r="V178" sId="1"/>
    <undo index="65535" exp="area" dr="U169:U177" r="U178" sId="1"/>
    <undo index="65535" exp="area" dr="T169:T177" r="T178" sId="1"/>
    <undo index="65535" exp="area" dr="S169:S177" r="S178" sId="1"/>
    <undo index="65535" exp="area" dr="D169:D177" r="D178"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CP4 more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6" sId="1" ref="A169:XFD169" action="deleteRow">
    <undo index="65535" exp="area" dr="AK169:AK176" r="AK177" sId="1"/>
    <undo index="65535" exp="area" dr="AJ169:AJ176" r="AJ177" sId="1"/>
    <undo index="65535" exp="area" dr="AI169:AI176" r="AI177" sId="1"/>
    <undo index="65535" exp="area" dr="AH169:AH176" r="AH177" sId="1"/>
    <undo index="65535" exp="area" dr="AG169:AG176" r="AG177" sId="1"/>
    <undo index="65535" exp="area" dr="AF169:AF176" r="AF177" sId="1"/>
    <undo index="65535" exp="area" dr="AE169:AE176" r="AE177" sId="1"/>
    <undo index="65535" exp="area" dr="AD169:AD176" r="AD177" sId="1"/>
    <undo index="65535" exp="area" dr="AC169:AC176" r="AC177" sId="1"/>
    <undo index="65535" exp="area" dr="AB169:AB176" r="AB177" sId="1"/>
    <undo index="65535" exp="area" dr="AA169:AA176" r="AA177" sId="1"/>
    <undo index="65535" exp="area" dr="Z169:Z176" r="Z177" sId="1"/>
    <undo index="65535" exp="area" dr="Y169:Y176" r="Y177" sId="1"/>
    <undo index="65535" exp="area" dr="X169:X176" r="X177" sId="1"/>
    <undo index="65535" exp="area" dr="W169:W176" r="W177" sId="1"/>
    <undo index="65535" exp="area" dr="V169:V176" r="V177" sId="1"/>
    <undo index="65535" exp="area" dr="U169:U176" r="U177" sId="1"/>
    <undo index="65535" exp="area" dr="T169:T176" r="T177" sId="1"/>
    <undo index="65535" exp="area" dr="S169:S176" r="S177" sId="1"/>
    <undo index="65535" exp="area" dr="D169:D176" r="D177"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CP4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7" sId="1" ref="A169:XFD169" action="deleteRow">
    <undo index="65535" exp="area" dr="AK169:AK175" r="AK176" sId="1"/>
    <undo index="65535" exp="area" dr="AJ169:AJ175" r="AJ176" sId="1"/>
    <undo index="65535" exp="area" dr="AI169:AI175" r="AI176" sId="1"/>
    <undo index="65535" exp="area" dr="AH169:AH175" r="AH176" sId="1"/>
    <undo index="65535" exp="area" dr="AG169:AG175" r="AG176" sId="1"/>
    <undo index="65535" exp="area" dr="AF169:AF175" r="AF176" sId="1"/>
    <undo index="65535" exp="area" dr="AE169:AE175" r="AE176" sId="1"/>
    <undo index="65535" exp="area" dr="AD169:AD175" r="AD176" sId="1"/>
    <undo index="65535" exp="area" dr="AC169:AC175" r="AC176" sId="1"/>
    <undo index="65535" exp="area" dr="AB169:AB175" r="AB176" sId="1"/>
    <undo index="65535" exp="area" dr="AA169:AA175" r="AA176" sId="1"/>
    <undo index="65535" exp="area" dr="Z169:Z175" r="Z176" sId="1"/>
    <undo index="65535" exp="area" dr="Y169:Y175" r="Y176" sId="1"/>
    <undo index="65535" exp="area" dr="X169:X175" r="X176" sId="1"/>
    <undo index="65535" exp="area" dr="W169:W175" r="W176" sId="1"/>
    <undo index="65535" exp="area" dr="V169:V175" r="V176" sId="1"/>
    <undo index="65535" exp="area" dr="U169:U175" r="U176" sId="1"/>
    <undo index="65535" exp="area" dr="T169:T175" r="T176" sId="1"/>
    <undo index="65535" exp="area" dr="S169:S175" r="S176" sId="1"/>
    <undo index="65535" exp="area" dr="D169:D175" r="D176"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CP6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8" sId="1" ref="A169:XFD169" action="deleteRow">
    <undo index="65535" exp="area" dr="AK169:AK174" r="AK175" sId="1"/>
    <undo index="65535" exp="area" dr="AJ169:AJ174" r="AJ175" sId="1"/>
    <undo index="65535" exp="area" dr="AI169:AI174" r="AI175" sId="1"/>
    <undo index="65535" exp="area" dr="AH169:AH174" r="AH175" sId="1"/>
    <undo index="65535" exp="area" dr="AG169:AG174" r="AG175" sId="1"/>
    <undo index="65535" exp="area" dr="AF169:AF174" r="AF175" sId="1"/>
    <undo index="65535" exp="area" dr="AE169:AE174" r="AE175" sId="1"/>
    <undo index="65535" exp="area" dr="AD169:AD174" r="AD175" sId="1"/>
    <undo index="65535" exp="area" dr="AC169:AC174" r="AC175" sId="1"/>
    <undo index="65535" exp="area" dr="AB169:AB174" r="AB175" sId="1"/>
    <undo index="65535" exp="area" dr="AA169:AA174" r="AA175" sId="1"/>
    <undo index="65535" exp="area" dr="Z169:Z174" r="Z175" sId="1"/>
    <undo index="65535" exp="area" dr="Y169:Y174" r="Y175" sId="1"/>
    <undo index="65535" exp="area" dr="X169:X174" r="X175" sId="1"/>
    <undo index="65535" exp="area" dr="W169:W174" r="W175" sId="1"/>
    <undo index="65535" exp="area" dr="V169:V174" r="V175" sId="1"/>
    <undo index="65535" exp="area" dr="U169:U174" r="U175" sId="1"/>
    <undo index="65535" exp="area" dr="T169:T174" r="T175" sId="1"/>
    <undo index="65535" exp="area" dr="S169:S174" r="S175" sId="1"/>
    <undo index="65535" exp="area" dr="D169:D174" r="D175"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CP6 more /2018</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499" sId="1" ref="A169:XFD169" action="deleteRow">
    <undo index="65535" exp="area" dr="AK169:AK173" r="AK174" sId="1"/>
    <undo index="65535" exp="area" dr="AJ169:AJ173" r="AJ174" sId="1"/>
    <undo index="65535" exp="area" dr="AI169:AI173" r="AI174" sId="1"/>
    <undo index="65535" exp="area" dr="AH169:AH173" r="AH174" sId="1"/>
    <undo index="65535" exp="area" dr="AG169:AG173" r="AG174" sId="1"/>
    <undo index="65535" exp="area" dr="AF169:AF173" r="AF174" sId="1"/>
    <undo index="65535" exp="area" dr="AE169:AE173" r="AE174" sId="1"/>
    <undo index="65535" exp="area" dr="AD169:AD173" r="AD174" sId="1"/>
    <undo index="65535" exp="area" dr="AC169:AC173" r="AC174" sId="1"/>
    <undo index="65535" exp="area" dr="AB169:AB173" r="AB174" sId="1"/>
    <undo index="65535" exp="area" dr="AA169:AA173" r="AA174" sId="1"/>
    <undo index="65535" exp="area" dr="Z169:Z173" r="Z174" sId="1"/>
    <undo index="65535" exp="area" dr="Y169:Y173" r="Y174" sId="1"/>
    <undo index="65535" exp="area" dr="X169:X173" r="X174" sId="1"/>
    <undo index="65535" exp="area" dr="W169:W173" r="W174" sId="1"/>
    <undo index="65535" exp="area" dr="V169:V173" r="V174" sId="1"/>
    <undo index="65535" exp="area" dr="U169:U173" r="U174" sId="1"/>
    <undo index="65535" exp="area" dr="T169:T173" r="T174" sId="1"/>
    <undo index="65535" exp="area" dr="S169:S173" r="S174" sId="1"/>
    <undo index="65535" exp="area" dr="D169:D173" r="D174"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CP1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500" sId="1" ref="A169:XFD169" action="deleteRow">
    <undo index="65535" exp="area" dr="AK169:AK172" r="AK173" sId="1"/>
    <undo index="65535" exp="area" dr="AJ169:AJ172" r="AJ173" sId="1"/>
    <undo index="65535" exp="area" dr="AI169:AI172" r="AI173" sId="1"/>
    <undo index="65535" exp="area" dr="AH169:AH172" r="AH173" sId="1"/>
    <undo index="65535" exp="area" dr="AG169:AG172" r="AG173" sId="1"/>
    <undo index="65535" exp="area" dr="AF169:AF172" r="AF173" sId="1"/>
    <undo index="65535" exp="area" dr="AE169:AE172" r="AE173" sId="1"/>
    <undo index="65535" exp="area" dr="AD169:AD172" r="AD173" sId="1"/>
    <undo index="65535" exp="area" dr="AC169:AC172" r="AC173" sId="1"/>
    <undo index="65535" exp="area" dr="AB169:AB172" r="AB173" sId="1"/>
    <undo index="65535" exp="area" dr="AA169:AA172" r="AA173" sId="1"/>
    <undo index="65535" exp="area" dr="Z169:Z172" r="Z173" sId="1"/>
    <undo index="65535" exp="area" dr="Y169:Y172" r="Y173" sId="1"/>
    <undo index="65535" exp="area" dr="X169:X172" r="X173" sId="1"/>
    <undo index="65535" exp="area" dr="W169:W172" r="W173" sId="1"/>
    <undo index="65535" exp="area" dr="V169:V172" r="V173" sId="1"/>
    <undo index="65535" exp="area" dr="U169:U172" r="U173" sId="1"/>
    <undo index="65535" exp="area" dr="T169:T172" r="T173" sId="1"/>
    <undo index="65535" exp="area" dr="S169:S172" r="S173" sId="1"/>
    <undo index="65535" exp="area" dr="D169:D172" r="D173"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CP1 more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501" sId="1" ref="A169:XFD169" action="deleteRow">
    <undo index="65535" exp="area" dr="AK169:AK171" r="AK172" sId="1"/>
    <undo index="65535" exp="area" dr="AJ169:AJ171" r="AJ172" sId="1"/>
    <undo index="65535" exp="area" dr="AI169:AI171" r="AI172" sId="1"/>
    <undo index="65535" exp="area" dr="AH169:AH171" r="AH172" sId="1"/>
    <undo index="65535" exp="area" dr="AG169:AG171" r="AG172" sId="1"/>
    <undo index="65535" exp="area" dr="AF169:AF171" r="AF172" sId="1"/>
    <undo index="65535" exp="area" dr="AE169:AE171" r="AE172" sId="1"/>
    <undo index="65535" exp="area" dr="AD169:AD171" r="AD172" sId="1"/>
    <undo index="65535" exp="area" dr="AC169:AC171" r="AC172" sId="1"/>
    <undo index="65535" exp="area" dr="AB169:AB171" r="AB172" sId="1"/>
    <undo index="65535" exp="area" dr="AA169:AA171" r="AA172" sId="1"/>
    <undo index="65535" exp="area" dr="Z169:Z171" r="Z172" sId="1"/>
    <undo index="65535" exp="area" dr="Y169:Y171" r="Y172" sId="1"/>
    <undo index="65535" exp="area" dr="X169:X171" r="X172" sId="1"/>
    <undo index="65535" exp="area" dr="W169:W171" r="W172" sId="1"/>
    <undo index="65535" exp="area" dr="V169:V171" r="V172" sId="1"/>
    <undo index="65535" exp="area" dr="U169:U171" r="U172" sId="1"/>
    <undo index="65535" exp="area" dr="T169:T171" r="T172" sId="1"/>
    <undo index="65535" exp="area" dr="S169:S171" r="S172" sId="1"/>
    <undo index="65535" exp="area" dr="D169:D171" r="D172"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 5/2017 (MySMIS: POCA/130/2/2)</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502" sId="1" ref="A169:XFD169" action="deleteRow">
    <undo index="65535" exp="area" dr="AK169:AK170" r="AK171" sId="1"/>
    <undo index="65535" exp="area" dr="AJ169:AJ170" r="AJ171" sId="1"/>
    <undo index="65535" exp="area" dr="AI169:AI170" r="AI171" sId="1"/>
    <undo index="65535" exp="area" dr="AH169:AH170" r="AH171" sId="1"/>
    <undo index="65535" exp="area" dr="AG169:AG170" r="AG171" sId="1"/>
    <undo index="65535" exp="area" dr="AF169:AF170" r="AF171" sId="1"/>
    <undo index="65535" exp="area" dr="AE169:AE170" r="AE171" sId="1"/>
    <undo index="65535" exp="area" dr="AD169:AD170" r="AD171" sId="1"/>
    <undo index="65535" exp="area" dr="AC169:AC170" r="AC171" sId="1"/>
    <undo index="65535" exp="area" dr="AB169:AB170" r="AB171" sId="1"/>
    <undo index="65535" exp="area" dr="AA169:AA170" r="AA171" sId="1"/>
    <undo index="65535" exp="area" dr="Z169:Z170" r="Z171" sId="1"/>
    <undo index="65535" exp="area" dr="Y169:Y170" r="Y171" sId="1"/>
    <undo index="65535" exp="area" dr="X169:X170" r="X171" sId="1"/>
    <undo index="65535" exp="area" dr="W169:W170" r="W171" sId="1"/>
    <undo index="65535" exp="area" dr="V169:V170" r="V171" sId="1"/>
    <undo index="65535" exp="area" dr="U169:U170" r="U171" sId="1"/>
    <undo index="65535" exp="area" dr="T169:T170" r="T171" sId="1"/>
    <undo index="65535" exp="area" dr="S169:S170" r="S171" sId="1"/>
    <undo index="65535" exp="area" dr="D169:D170" r="D171"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CP3/2017 (MySMIS: POCA/113/2/3)</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503" sId="1" ref="A169:XFD169" action="deleteRow">
    <undo index="65535" exp="area" dr="AK169" r="AK170" sId="1"/>
    <undo index="65535" exp="area" dr="AJ169" r="AJ170" sId="1"/>
    <undo index="65535" exp="area" dr="AI169" r="AI170" sId="1"/>
    <undo index="65535" exp="area" dr="AH169" r="AH170" sId="1"/>
    <undo index="65535" exp="area" dr="AG169" r="AG170" sId="1"/>
    <undo index="65535" exp="area" dr="AF169" r="AF170" sId="1"/>
    <undo index="65535" exp="area" dr="AE169" r="AE170" sId="1"/>
    <undo index="65535" exp="area" dr="AD169" r="AD170" sId="1"/>
    <undo index="65535" exp="area" dr="AC169" r="AC170" sId="1"/>
    <undo index="65535" exp="area" dr="AB169" r="AB170" sId="1"/>
    <undo index="65535" exp="area" dr="AA169" r="AA170" sId="1"/>
    <undo index="65535" exp="area" dr="Z169" r="Z170" sId="1"/>
    <undo index="65535" exp="area" dr="Y169" r="Y170" sId="1"/>
    <undo index="65535" exp="area" dr="X169" r="X170" sId="1"/>
    <undo index="65535" exp="area" dr="W169" r="W170" sId="1"/>
    <undo index="65535" exp="area" dr="V169" r="V170" sId="1"/>
    <undo index="65535" exp="area" dr="U169" r="U170" sId="1"/>
    <undo index="65535" exp="area" dr="T169" r="T170" sId="1"/>
    <undo index="65535" exp="area" dr="S169" r="S170" sId="1"/>
    <undo index="65535" exp="area" dr="D169" r="D170"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COUNTIFS(F$7:F$168,$F169)</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IP9/2017 (MySMIS:
POCA/131/2/3)</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169">
        <f>SUMIFS(Y$7:Y$168,$F$7:$F$168,$F169)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169">
        <f>SUMIFS(Z$7:Z$168,$F$7:$F$168,$F169)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169">
        <f>SUMIFS(AA$7:AA$168,$F$7:$F$168,$F169)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rc>
  <rrc rId="3504" sId="1" ref="A169:XFD169" action="deleteRow">
    <undo index="65535" exp="ref" v="1" dr="AK169" r="AK171" sId="1"/>
    <undo index="65535" exp="ref" v="1" dr="AJ169" r="AJ171" sId="1"/>
    <undo index="65535" exp="ref" v="1" dr="AI169" r="AI171" sId="1"/>
    <undo index="65535" exp="ref" v="1" dr="AH169" r="AH171" sId="1"/>
    <undo index="65535" exp="ref" v="1" dr="AG169" r="AG171" sId="1"/>
    <undo index="65535" exp="ref" v="1" dr="AF169" r="AF171" sId="1"/>
    <undo index="65535" exp="ref" v="1" dr="AE169" r="AE171" sId="1"/>
    <undo index="65535" exp="ref" v="1" dr="AD169" r="AD171" sId="1"/>
    <undo index="65535" exp="ref" v="1" dr="AC169" r="AC171" sId="1"/>
    <undo index="65535" exp="ref" v="1" dr="AB169" r="AB171" sId="1"/>
    <undo index="65535" exp="ref" v="1" dr="AA169" r="AA171" sId="1"/>
    <undo index="65535" exp="ref" v="1" dr="Z169" r="Z171" sId="1"/>
    <undo index="65535" exp="ref" v="1" dr="Y169" r="Y171" sId="1"/>
    <undo index="65535" exp="ref" v="1" dr="X169" r="X171" sId="1"/>
    <undo index="65535" exp="ref" v="1" dr="W169" r="W171" sId="1"/>
    <undo index="65535" exp="ref" v="1" dr="V169" r="V171" sId="1"/>
    <undo index="65535" exp="ref" v="1" dr="U169" r="U171" sId="1"/>
    <undo index="65535" exp="ref" v="1" dr="T169" r="T171" sId="1"/>
    <undo index="65535" exp="ref" v="1" dr="S169" r="S171" sId="1"/>
    <undo index="65535" exp="ref" v="1" dr="D169" r="D171"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numFmt numFmtId="3"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s="1" dxf="1">
      <nc r="D169">
        <f>SUM(#REF!)</f>
      </nc>
      <ndxf>
        <font>
          <sz val="12"/>
          <color auto="1"/>
          <name val="Calibri"/>
          <family val="2"/>
          <charset val="238"/>
          <scheme val="minor"/>
        </font>
        <numFmt numFmtId="166" formatCode="#,##0_ ;\-#,##0\ "/>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 AXA 2</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F169"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dxf>
    </rfmt>
    <rfmt sheetId="1" sqref="G169"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H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I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J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169">
        <f>SUM(#REF!)</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rc>
  <rrc rId="3505" sId="1" ref="A169:XFD169" action="deleteRow">
    <undo index="65535" exp="ref" v="1" dr="AK169" r="AK170" sId="1"/>
    <undo index="65535" exp="ref" v="1" dr="AJ169" r="AJ170" sId="1"/>
    <undo index="65535" exp="ref" v="1" dr="AI169" r="AI170" sId="1"/>
    <undo index="65535" exp="ref" v="1" dr="AH169" r="AH170" sId="1"/>
    <undo index="65535" exp="ref" v="1" dr="AG169" r="AG170" sId="1"/>
    <undo index="65535" exp="ref" v="1" dr="AF169" r="AF170" sId="1"/>
    <undo index="65535" exp="ref" v="1" dr="AE169" r="AE170" sId="1"/>
    <undo index="65535" exp="ref" v="1" dr="AD169" r="AD170" sId="1"/>
    <undo index="65535" exp="ref" v="1" dr="AC169" r="AC170" sId="1"/>
    <undo index="65535" exp="ref" v="1" dr="AB169" r="AB170" sId="1"/>
    <undo index="65535" exp="ref" v="1" dr="AA169" r="AA170" sId="1"/>
    <undo index="65535" exp="ref" v="1" dr="Z169" r="Z170" sId="1"/>
    <undo index="65535" exp="ref" v="1" dr="Y169" r="Y170" sId="1"/>
    <undo index="65535" exp="ref" v="1" dr="X169" r="X170" sId="1"/>
    <undo index="65535" exp="ref" v="1" dr="W169" r="W170" sId="1"/>
    <undo index="65535" exp="ref" v="1" dr="V169" r="V170" sId="1"/>
    <undo index="65535" exp="ref" v="1" dr="U169" r="U170" sId="1"/>
    <undo index="65535" exp="ref" v="1" dr="T169" r="T170" sId="1"/>
    <undo index="65535" exp="ref" v="1" dr="S169" r="S170" sId="1"/>
    <undo index="0" exp="ref" v="1" dr="D169" r="D170" sId="1"/>
    <undo index="65535" exp="area" ref3D="1" dr="$H$1:$N$1048576" dn="Z_65B035E3_87FA_46C5_996E_864F2C8D0EBC_.wvu.Cols" sId="1"/>
    <undo index="65535" exp="area" ref3D="1" dr="$G$1:$R$1048576" dn="Z_36624B2D_80F9_4F79_AC4A_B3547C36F23F_.wvu.Cols" sId="1"/>
    <rfmt sheetId="1" xfDxf="1" sqref="A169:XFD169" start="0" length="0">
      <dxf>
        <font>
          <b/>
        </font>
      </dxf>
    </rfmt>
    <rfmt sheetId="1" sqref="A169"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9" start="0" length="0">
      <dxf>
        <font>
          <sz val="12"/>
          <color auto="1"/>
        </font>
        <numFmt numFmtId="3"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169">
        <f>COUNT(C100:C102)</f>
      </nc>
      <n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169" t="inlineStr">
        <is>
          <t>TOTAL AXA 3</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cc rId="0" sId="1" dxf="1">
      <nc r="F169" t="inlineStr">
        <is>
          <t>AT 1/2016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169"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169"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69"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69"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169"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69"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69" start="0" length="0">
      <dxf>
        <font>
          <sz val="12"/>
          <color auto="1"/>
        </font>
        <numFmt numFmtId="164"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69"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69"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169">
        <f>SUMIFS(S$7:S$168,$F$7:$F$168,$F169)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169">
        <f>SUMIFS(T$7:T$168,$F$7:$F$168,$F169)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169">
        <f>SUMIFS(U$7:U$168,$F$7:$F$168,$F169)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169">
        <f>SUMIFS(V$7:V$168,$F$7:$F$168,$F169)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169">
        <f>SUMIFS(W$7:W$168,$F$7:$F$168,$F169)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169">
        <f>SUMIFS(X$7:X$168,$F$7:$F$168,$F169)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169">
        <f>SUMIFS(Y$54:Y$168,$F$54:$F$168,$F169)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169">
        <f>SUMIFS(Z$54:Z$168,$F$54:$F$168,$F169)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169">
        <f>SUMIFS(AA$54:AA$168,$F$54:$F$168,$F169)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169">
        <f>SUMIFS(AB$7:AB$168,$F$7:$F$168,$F169)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169">
        <f>SUMIFS(AC$7:AC$168,$F$7:$F$168,$F169)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169">
        <f>SUMIFS(AD$7:AD$168,$F$7:$F$168,$F169)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169">
        <f>SUMIFS(AE$7:AE$168,$F$7:$F$168,$F169)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169">
        <f>SUMIFS(AF$7:AF$168,$F$7:$F$168,$F169)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169">
        <f>SUMIFS(AG$7:AG$168,$F$7:$F$168,$F169)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fmt sheetId="1" s="1" sqref="AH169" start="0" length="0">
      <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dxf>
    </rfmt>
    <rfmt sheetId="1" s="1" sqref="AI169" start="0" length="0">
      <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dxf>
    </rfmt>
    <rcc rId="0" sId="1" s="1" dxf="1">
      <nc r="AJ169">
        <f>SUMIFS(AJ$7:AJ$168,$F$7:$F$168,$F169)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169">
        <f>SUMIFS(AK$7:AK$168,$F$7:$F$168,$F169)</f>
      </nc>
      <ndxf>
        <font>
          <sz val="12"/>
          <color auto="1"/>
          <name val="Calibri"/>
          <family val="2"/>
          <charset val="238"/>
          <scheme val="minor"/>
        </font>
        <numFmt numFmtId="165"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rc>
  <rrc rId="3506" sId="1" ref="A169:XFD169" action="deleteRow">
    <undo index="65535" exp="ref" v="1" dr="AB169" r="Y176" sId="1"/>
    <undo index="0" exp="ref" v="1" dr="Y169" r="Y176" sId="1"/>
    <undo index="65535" exp="area" ref3D="1" dr="$A$6:$AK$169" dn="Z_DD93CA86_AFD6_4C47_828D_70472BFCD288_.wvu.FilterData" sId="1"/>
    <undo index="65535" exp="area" ref3D="1" dr="$A$6:$AK$169" dn="Z_DB43929D_F4B7_43FF_975F_960476D189E8_.wvu.FilterData" sId="1"/>
    <undo index="65535" exp="area" ref3D="1" dr="$A$6:$AK$169" dn="Z_D802EE0F_98B9_4410_B31B_4ACC0EC9C9BC_.wvu.FilterData" sId="1"/>
    <undo index="65535" exp="area" ref3D="1" dr="$A$6:$AK$169" dn="Z_C71F80D5_B6C1_4ED9_B18D_D719D69F5A47_.wvu.FilterData" sId="1"/>
    <undo index="65535" exp="area" ref3D="1" dr="$A$1:$AK$169" dn="Z_C408A2F1_296F_4EAD_B15B_336D73846FDD_.wvu.PrintArea" sId="1"/>
    <undo index="65535" exp="area" ref3D="1" dr="$A$6:$AK$169" dn="Z_C408A2F1_296F_4EAD_B15B_336D73846FDD_.wvu.FilterData" sId="1"/>
    <undo index="65535" exp="area" ref3D="1" dr="$A$1:$AK$169" dn="Z_C3502361_AD2C_4705_878B_D12169ED60B1_.wvu.PrintArea" sId="1"/>
    <undo index="65535" exp="area" ref3D="1" dr="$A$6:$AK$169" dn="Z_C3502361_AD2C_4705_878B_D12169ED60B1_.wvu.FilterData" sId="1"/>
    <undo index="65535" exp="area" ref3D="1" dr="$A$6:$AK$169" dn="Z_AECBC9F6_D9DE_4043_9C2F_160F7ECDAD3D_.wvu.FilterData" sId="1"/>
    <undo index="65535" exp="area" ref3D="1" dr="$A$1:$AK$169" dn="Z_A87F3E0E_3A8E_4B82_8170_33752259B7DB_.wvu.PrintArea" sId="1"/>
    <undo index="65535" exp="area" ref3D="1" dr="$A$6:$AK$169" dn="Z_A87F3E0E_3A8E_4B82_8170_33752259B7DB_.wvu.FilterData" sId="1"/>
    <undo index="65535" exp="area" ref3D="1" dr="$A$1:$AK$169" dn="Z_A5B1481C_EF26_486A_984F_85CDDC2FD94F_.wvu.PrintArea" sId="1"/>
    <undo index="65535" exp="area" ref3D="1" dr="$A$6:$AK$169" dn="Z_A5B1481C_EF26_486A_984F_85CDDC2FD94F_.wvu.FilterData" sId="1"/>
    <undo index="65535" exp="area" ref3D="1" dr="$A$1:$AK$169" dn="Z_9EA5E3FA_46F1_4729_828C_4A08518018C1_.wvu.PrintArea" sId="1"/>
    <undo index="65535" exp="area" ref3D="1" dr="$A$6:$AK$169" dn="Z_9EA5E3FA_46F1_4729_828C_4A08518018C1_.wvu.FilterData" sId="1"/>
    <undo index="65535" exp="area" ref3D="1" dr="$A$1:$AK$169" dn="Z_9DB14A11_D514_4701_A3DB_58C821CD37C7_.wvu.PrintArea" sId="1"/>
    <undo index="65535" exp="area" ref3D="1" dr="$A$1:$AK$169" dn="Z_9980B309_0131_4577_BF29_212714399FDF_.wvu.PrintArea" sId="1"/>
    <undo index="65535" exp="area" ref3D="1" dr="$A$6:$AK$169" dn="Z_9980B309_0131_4577_BF29_212714399FDF_.wvu.FilterData" sId="1"/>
    <undo index="65535" exp="area" ref3D="1" dr="$A$6:$AK$169" dn="Z_923E7374_9C36_4380_9E0A_313EA2F408F0_.wvu.FilterData" sId="1"/>
    <undo index="65535" exp="area" ref3D="1" dr="$A$6:$AK$169" dn="Z_91199DA1_59E7_4345_8CB7_A1085C901326_.wvu.FilterData" sId="1"/>
    <undo index="65535" exp="area" ref3D="1" dr="$A$6:$AK$169" dn="Z_902D3CAF_0577_4A3F_A86A_C01FD8CA4695_.wvu.FilterData" sId="1"/>
    <undo index="65535" exp="area" ref3D="1" dr="$A$1:$AK$169" dn="Z_901F9774_8BE7_424D_87C2_1026F3FA2E93_.wvu.PrintArea" sId="1"/>
    <undo index="65535" exp="area" ref3D="1" dr="$A$6:$AK$169" dn="Z_831F7439_6937_483F_B601_184FEF5CECFD_.wvu.FilterData" sId="1"/>
    <undo index="65535" exp="area" ref3D="1" dr="$A$6:$AK$169" dn="Z_7D2F4374_D571_49E4_B659_129D2AFDC43C_.wvu.FilterData" sId="1"/>
    <undo index="65535" exp="area" ref3D="1" dr="$A$1:$AK$169" dn="Z_7C1B4D6D_D666_48DD_AB17_E00791B6F0B6_.wvu.PrintArea" sId="1"/>
    <undo index="65535" exp="area" ref3D="1" dr="$A$6:$AK$169" dn="Z_6CE52079_5576_45A5_9A9F_9CA970D849EF_.wvu.FilterData" sId="1"/>
    <undo index="65535" exp="area" ref3D="1" dr="$A$1:$AK$169" dn="Z_65C35D6D_934F_4431_BA92_90255FC17BA4_.wvu.PrintArea" sId="1"/>
    <undo index="65535" exp="area" ref3D="1" dr="$A$6:$AK$169" dn="Z_65C35D6D_934F_4431_BA92_90255FC17BA4_.wvu.FilterData" sId="1"/>
    <undo index="65535" exp="area" ref3D="1" dr="$A$1:$AK$169" dn="Z_65B035E3_87FA_46C5_996E_864F2C8D0EBC_.wvu.PrintArea" sId="1"/>
    <undo index="65535" exp="area" ref3D="1" dr="$H$1:$N$1048576" dn="Z_65B035E3_87FA_46C5_996E_864F2C8D0EBC_.wvu.Cols" sId="1"/>
    <undo index="65535" exp="area" ref3D="1" dr="$A$1:$AK$169" dn="Z_5AAA4DFE_88B1_4674_95ED_5FCD7A50BC22_.wvu.PrintArea" sId="1"/>
    <undo index="65535" exp="area" ref3D="1" dr="$A$6:$AK$169" dn="Z_5AAA4DFE_88B1_4674_95ED_5FCD7A50BC22_.wvu.FilterData" sId="1"/>
    <undo index="65535" exp="area" ref3D="1" dr="$A$1:$AK$169" dn="Z_53ED3D47_B2C0_43A1_9A1E_F030D529F74C_.wvu.PrintArea" sId="1"/>
    <undo index="65535" exp="area" ref3D="1" dr="$A$6:$AK$169" dn="Z_53ED3D47_B2C0_43A1_9A1E_F030D529F74C_.wvu.FilterData" sId="1"/>
    <undo index="65535" exp="area" ref3D="1" dr="$A$6:$AK$169" dn="Z_41AA4E5D_9625_4478_B720_2BD6AE34E699_.wvu.FilterData" sId="1"/>
    <undo index="65535" exp="area" ref3D="1" dr="$A$1:$AK$169" dn="Z_3AFE79CE_CE75_447D_8C73_1AE63A224CBA_.wvu.PrintArea" sId="1"/>
    <undo index="65535" exp="area" ref3D="1" dr="$A$6:$AK$169" dn="Z_3AFE79CE_CE75_447D_8C73_1AE63A224CBA_.wvu.FilterData" sId="1"/>
    <undo index="65535" exp="area" ref3D="1" dr="$A$6:$AK$169" dn="Z_38C68E87_361F_434A_8BE4_BA2AF4CB3868_.wvu.FilterData" sId="1"/>
    <undo index="65535" exp="area" ref3D="1" dr="$A$1:$AK$169" dn="Z_36624B2D_80F9_4F79_AC4A_B3547C36F23F_.wvu.PrintArea" sId="1"/>
    <undo index="65535" exp="area" ref3D="1" dr="$A$6:$AK$169" dn="Z_36624B2D_80F9_4F79_AC4A_B3547C36F23F_.wvu.FilterData" sId="1"/>
    <undo index="65535" exp="area" ref3D="1" dr="$G$1:$R$1048576" dn="Z_36624B2D_80F9_4F79_AC4A_B3547C36F23F_.wvu.Cols" sId="1"/>
    <undo index="65535" exp="area" ref3D="1" dr="$A$6:$AK$169" dn="Z_324E461A_DC75_4814_87BA_41F170D0ED0B_.wvu.FilterData" sId="1"/>
    <undo index="65535" exp="area" ref3D="1" dr="$A$6:$AK$169" dn="Z_305BEEB9_C99E_4E52_A4AB_56EA1595A366_.wvu.FilterData" sId="1"/>
    <undo index="65535" exp="area" ref3D="1" dr="$A$6:$AK$169" dn="Z_2547C3D7_22F7_4CAF_8E48_C8F3425DB942_.wvu.FilterData" sId="1"/>
    <undo index="65535" exp="area" ref3D="1" dr="$A$6:$AK$169" dn="Z_17F4A6A1_469E_46FB_A3A0_041FC3712E3B_.wvu.FilterData" sId="1"/>
    <undo index="65535" exp="area" ref3D="1" dr="$A$6:$AK$169" dn="Z_0585DD1B_89D4_4278_953B_FA6D57DCCE82_.wvu.FilterData" sId="1"/>
    <undo index="65535" exp="area" ref3D="1" dr="$A$1:$AK$169" dn="Print_Area" sId="1"/>
    <undo index="65535" exp="area" ref3D="1" dr="$A$6:$AK$169" dn="Z_EA64E7D7_BA48_4965_B650_778AE412FE0C_.wvu.FilterData" sId="1"/>
    <undo index="65535" exp="area" ref3D="1" dr="$A$1:$AK$169" dn="Z_FE50EAC0_52A5_4C33_B973_65E93D03D3EA_.wvu.PrintArea" sId="1"/>
    <undo index="65535" exp="area" ref3D="1" dr="$A$6:$AK$169" dn="Z_F52D90D4_508D_43B6_8295_6D179E5F0FEB_.wvu.FilterData" sId="1"/>
    <undo index="65535" exp="area" ref3D="1" dr="$A$6:$AK$169" dn="Z_EFE45138_A2B3_46EB_8A69_D9745D73FBF5_.wvu.FilterData" sId="1"/>
    <undo index="65535" exp="area" ref3D="1" dr="$A$6:$AK$169" dn="Z_EF10298D_3F59_43F1_9A86_8C1CCA3B5D93_.wvu.FilterData" sId="1"/>
    <undo index="65535" exp="area" ref3D="1" dr="$A$1:$AK$169" dn="Z_EB0F2E6A_FA33_479E_9A47_8E3494FBB4DE_.wvu.PrintArea" sId="1"/>
    <undo index="65535" exp="area" ref3D="1" dr="$A$6:$AK$169" dn="Z_EB0F2E6A_FA33_479E_9A47_8E3494FBB4DE_.wvu.FilterData" sId="1"/>
    <undo index="65535" exp="area" ref3D="1" dr="$A$1:$AK$169" dn="Z_EF10298D_3F59_43F1_9A86_8C1CCA3B5D93_.wvu.PrintArea" sId="1"/>
    <undo index="65535" exp="area" ref3D="1" dr="$A$1:$AK$169" dn="Z_EA64E7D7_BA48_4965_B650_778AE412FE0C_.wvu.PrintArea" sId="1"/>
    <rfmt sheetId="1" xfDxf="1" sqref="A169:XFD169" start="0" length="0">
      <dxf>
        <font>
          <b/>
        </font>
      </dxf>
    </rfmt>
    <rfmt sheetId="1" sqref="A169"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69" start="0" length="0">
      <dxf>
        <font>
          <sz val="12"/>
          <color auto="1"/>
        </font>
        <fill>
          <patternFill patternType="solid">
            <bgColor rgb="FFFFFF00"/>
          </patternFill>
        </fill>
        <alignment horizontal="center" vertical="center" wrapText="1"/>
        <border outline="0">
          <right style="thin">
            <color indexed="64"/>
          </right>
          <top style="thin">
            <color indexed="64"/>
          </top>
        </border>
      </dxf>
    </rfmt>
    <rfmt sheetId="1" sqref="C169" start="0" length="0">
      <dxf>
        <font>
          <sz val="12"/>
        </font>
        <fill>
          <patternFill patternType="solid">
            <bgColor rgb="FFFFFF00"/>
          </patternFill>
        </fill>
        <border outline="0">
          <left style="thin">
            <color indexed="64"/>
          </left>
          <right style="thin">
            <color indexed="64"/>
          </right>
          <top style="thin">
            <color indexed="64"/>
          </top>
          <bottom style="medium">
            <color indexed="64"/>
          </bottom>
        </border>
      </dxf>
    </rfmt>
    <rcc rId="0" sId="1" dxf="1">
      <nc r="D169">
        <f>#REF!+#REF!+#REF!</f>
      </nc>
      <ndxf>
        <font>
          <sz val="12"/>
        </font>
        <numFmt numFmtId="1" formatCode="0"/>
        <fill>
          <patternFill patternType="solid">
            <bgColor rgb="FFFFFF00"/>
          </patternFill>
        </fill>
        <alignment horizontal="center" vertical="center"/>
        <border outline="0">
          <left style="thin">
            <color indexed="64"/>
          </left>
          <right style="thin">
            <color indexed="64"/>
          </right>
          <top style="thin">
            <color indexed="64"/>
          </top>
          <bottom style="medium">
            <color indexed="64"/>
          </bottom>
        </border>
      </ndxf>
    </rcc>
    <rcc rId="0" sId="1" dxf="1">
      <nc r="E169" t="inlineStr">
        <is>
          <t>TOTAL</t>
        </is>
      </nc>
      <ndxf>
        <font>
          <sz val="12"/>
        </font>
        <fill>
          <patternFill patternType="solid">
            <bgColor rgb="FFFFFF00"/>
          </patternFill>
        </fill>
        <alignment horizontal="center" vertical="center"/>
        <border outline="0">
          <left style="thin">
            <color indexed="64"/>
          </left>
          <right style="thin">
            <color indexed="64"/>
          </right>
          <top style="thin">
            <color indexed="64"/>
          </top>
          <bottom style="medium">
            <color indexed="64"/>
          </bottom>
        </border>
      </ndxf>
    </rcc>
    <rfmt sheetId="1" sqref="F169"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medium">
            <color indexed="64"/>
          </bottom>
        </border>
      </dxf>
    </rfmt>
    <rfmt sheetId="1" sqref="G169" start="0" length="0">
      <dxf>
        <font>
          <sz val="12"/>
        </font>
        <fill>
          <patternFill patternType="solid">
            <bgColor rgb="FFFFFF00"/>
          </patternFill>
        </fill>
        <alignment horizontal="left" vertical="top"/>
        <border outline="0">
          <left style="thin">
            <color indexed="64"/>
          </left>
          <right style="thin">
            <color indexed="64"/>
          </right>
          <top style="thin">
            <color indexed="64"/>
          </top>
          <bottom style="medium">
            <color indexed="64"/>
          </bottom>
        </border>
      </dxf>
    </rfmt>
    <rfmt sheetId="1" sqref="H169" start="0" length="0">
      <dxf>
        <font>
          <sz val="12"/>
        </font>
        <fill>
          <patternFill patternType="solid">
            <bgColor rgb="FFFFFF00"/>
          </patternFill>
        </fill>
        <alignment horizontal="left" vertical="top"/>
        <border outline="0">
          <left style="thin">
            <color indexed="64"/>
          </left>
          <right style="thin">
            <color indexed="64"/>
          </right>
          <top style="thin">
            <color indexed="64"/>
          </top>
        </border>
      </dxf>
    </rfmt>
    <rfmt sheetId="1" sqref="I169" start="0" length="0">
      <dxf>
        <font>
          <sz val="12"/>
        </font>
        <fill>
          <patternFill patternType="solid">
            <bgColor rgb="FFFFFF00"/>
          </patternFill>
        </fill>
        <alignment horizontal="center" vertical="top"/>
        <border outline="0">
          <left style="thin">
            <color indexed="64"/>
          </left>
          <right style="thin">
            <color indexed="64"/>
          </right>
          <top style="thin">
            <color indexed="64"/>
          </top>
        </border>
      </dxf>
    </rfmt>
    <rfmt sheetId="1" sqref="J169" start="0" length="0">
      <dxf>
        <font>
          <sz val="12"/>
        </font>
        <fill>
          <patternFill patternType="solid">
            <bgColor rgb="FFFFFF00"/>
          </patternFill>
        </fill>
        <border outline="0">
          <left style="thin">
            <color indexed="64"/>
          </left>
          <right style="thin">
            <color indexed="64"/>
          </right>
          <top style="thin">
            <color indexed="64"/>
          </top>
          <bottom style="medium">
            <color indexed="64"/>
          </bottom>
        </border>
      </dxf>
    </rfmt>
    <rfmt sheetId="1" sqref="K169"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L169"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M169"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N169"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O169"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P169"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Q169"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R169"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cc rId="0" sId="1" s="1" dxf="1">
      <nc r="S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T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U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V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W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X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Y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Z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A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B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C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D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E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F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G169">
        <f>#REF!+#REF!+#REF!</f>
      </nc>
      <ndxf>
        <font>
          <sz val="12"/>
          <color theme="1"/>
          <name val="Calibri"/>
          <family val="2"/>
          <charset val="238"/>
          <scheme val="minor"/>
        </font>
        <numFmt numFmtId="165"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H169">
        <f>#REF!+#REF!+#REF!</f>
      </nc>
      <ndxf>
        <font>
          <sz val="12"/>
          <color theme="1"/>
          <name val="Calibri"/>
          <family val="2"/>
          <charset val="238"/>
          <scheme val="minor"/>
        </font>
        <numFmt numFmtId="35" formatCode="_-* #,##0.00\ _l_e_i_-;\-* #,##0.00\ _l_e_i_-;_-* &quot;-&quot;??\ _l_e_i_-;_-@_-"/>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I169">
        <f>#REF!+#REF!+#REF!</f>
      </nc>
      <ndxf>
        <font>
          <sz val="12"/>
          <color theme="1"/>
          <name val="Calibri"/>
          <family val="2"/>
          <charset val="238"/>
          <scheme val="minor"/>
        </font>
        <numFmt numFmtId="35" formatCode="_-* #,##0.00\ _l_e_i_-;\-* #,##0.00\ _l_e_i_-;_-* &quot;-&quot;??\ _l_e_i_-;_-@_-"/>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J169">
        <f>#REF!+#REF!+#REF!</f>
      </nc>
      <ndxf>
        <font>
          <sz val="12"/>
          <color theme="1"/>
          <name val="Calibri"/>
          <family val="2"/>
          <charset val="238"/>
          <scheme val="minor"/>
        </font>
        <numFmt numFmtId="4" formatCode="#,##0.00"/>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K169">
        <f>#REF!+#REF!+#REF!</f>
      </nc>
      <ndxf>
        <font>
          <sz val="12"/>
          <color theme="1"/>
          <name val="Calibri"/>
          <family val="2"/>
          <charset val="238"/>
          <scheme val="minor"/>
        </font>
        <numFmt numFmtId="4" formatCode="#,##0.00"/>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rc>
  <rrc rId="350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cc rId="0" sId="1" dxf="1">
      <nc r="S169" t="inlineStr">
        <is>
          <t xml:space="preserve">Finanțare acordată </t>
        </is>
      </nc>
      <ndxf>
        <font>
          <b/>
          <sz val="12"/>
          <color auto="1"/>
          <name val="Calibri"/>
          <family val="2"/>
          <charset val="238"/>
          <scheme val="minor"/>
        </font>
        <numFmt numFmtId="4" formatCode="#,##0.00"/>
        <alignment horizontal="center" vertical="center" wrapText="1"/>
        <border outline="0">
          <left style="thin">
            <color indexed="64"/>
          </left>
          <top style="thin">
            <color indexed="64"/>
          </top>
          <bottom style="thin">
            <color indexed="64"/>
          </bottom>
        </border>
      </ndxf>
    </rcc>
    <rfmt sheetId="1" sqref="T169"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U169"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V169"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W169" start="0" length="0">
      <dxf>
        <alignment horizontal="center" vertical="center" wrapText="1"/>
        <border outline="0">
          <top style="thin">
            <color indexed="64"/>
          </top>
          <bottom style="thin">
            <color indexed="64"/>
          </bottom>
        </border>
      </dxf>
    </rfmt>
    <rfmt sheetId="1" sqref="X169" start="0" length="0">
      <dxf>
        <alignment horizontal="center" vertical="center" wrapText="1"/>
        <border outline="0">
          <right style="thin">
            <color indexed="64"/>
          </right>
          <top style="thin">
            <color indexed="64"/>
          </top>
          <bottom style="thin">
            <color indexed="64"/>
          </bottom>
        </border>
      </dxf>
    </rfmt>
    <rcc rId="0" sId="1" dxf="1">
      <nc r="Y169" t="inlineStr">
        <is>
          <t>Contribuția proprie a beneficiarului</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Z169"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A169"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dxf="1">
      <nc r="AB169" t="inlineStr">
        <is>
          <t>Contribuție privată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C169"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169"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169"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cc rId="0" sId="1" dxf="1">
      <nc r="AF169" t="inlineStr">
        <is>
          <t>Cheltuieli neeligibile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G16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169"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169"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cc rId="0" sId="1" dxf="1">
      <nc r="AJ169"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K169" t="inlineStr">
        <is>
          <t>Contribuția națională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rc>
  <rrc rId="350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cc rId="0" sId="1" dxf="1">
      <nc r="S169"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T169"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U169"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V169" t="inlineStr">
        <is>
          <t>Buget național</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W169"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X169"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Y16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Z169"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AA169"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AB16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C169"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169"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169"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AF16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G16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169"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169"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16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K169"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rc>
  <rrc rId="350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1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cc rId="0" sId="1">
      <nc r="Y169" t="inlineStr">
        <is>
          <t xml:space="preserve"> </t>
        </is>
      </nc>
    </rcc>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cc rId="0" sId="1" dxf="1">
      <nc r="AG169">
        <f>AG97-11771303.25</f>
      </nc>
      <ndxf>
        <numFmt numFmtId="165" formatCode="#,##0.00_ ;\-#,##0.00\ "/>
      </ndxf>
    </rcc>
    <rfmt sheetId="1" sqref="AI169" start="0" length="0">
      <dxf>
        <alignment vertical="top" wrapText="1"/>
      </dxf>
    </rfmt>
  </rrc>
  <rrc rId="351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G169" start="0" length="0">
      <dxf>
        <numFmt numFmtId="165" formatCode="#,##0.00_ ;\-#,##0.00\ "/>
      </dxf>
    </rfmt>
    <rfmt sheetId="1" sqref="AI169" start="0" length="0">
      <dxf>
        <alignment vertical="top" wrapText="1"/>
      </dxf>
    </rfmt>
    <rfmt sheetId="1" sqref="AJ169" start="0" length="0">
      <dxf>
        <numFmt numFmtId="4" formatCode="#,##0.00"/>
      </dxf>
    </rfmt>
  </rrc>
  <rrc rId="351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13" sId="1" ref="A169:XFD169" action="deleteRow">
    <undo index="65535" exp="area" ref3D="1" dr="$C$1:$C$169" dn="Z_901F9774_8BE7_424D_87C2_1026F3FA2E93_.wvu.FilterData" sId="1"/>
    <undo index="65535" exp="area" ref3D="1" dr="$C$1:$C$169" dn="Z_7C389A6C_C379_45EF_8779_FEC15F27C7E7_.wvu.FilterData" sId="1"/>
    <undo index="65535" exp="area" ref3D="1" dr="$H$1:$N$1048576" dn="Z_65B035E3_87FA_46C5_996E_864F2C8D0EBC_.wvu.Cols" sId="1"/>
    <undo index="65535" exp="area" ref3D="1" dr="$C$1:$C$169" dn="Z_59EBF1CB_AF85_469A_B1D0_E57CB0203158_.wvu.FilterData" sId="1"/>
    <undo index="65535" exp="area" ref3D="1" dr="$C$1:$C$169" dn="Z_4C2A0B30_0070_415E_A110_A9BCC2779710_.wvu.FilterData" sId="1"/>
    <undo index="65535" exp="area" ref3D="1" dr="$G$1:$R$1048576" dn="Z_36624B2D_80F9_4F79_AC4A_B3547C36F23F_.wvu.Cols" sId="1"/>
    <undo index="65535" exp="area" ref3D="1" dr="$C$1:$C$169" dn="Z_15F03B40_FCDD_463A_AE42_63F6121ACBED_.wvu.FilterData"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cc rId="0" sId="1" dxf="1">
      <nc r="Y169">
        <f>#REF!+#REF!</f>
      </nc>
      <ndxf>
        <numFmt numFmtId="165" formatCode="#,##0.00_ ;\-#,##0.00\ "/>
      </ndxf>
    </rcc>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1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1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1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1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1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1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2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3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4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5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6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7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8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59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0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1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2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3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4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5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6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7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8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69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0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1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2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3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4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5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6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7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8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79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0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6"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7"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8"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19"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20"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21"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22"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23"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24"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25" sId="1" ref="A169:XFD169" action="deleteRow">
    <undo index="65535" exp="area" ref3D="1" dr="$H$1:$N$1048576" dn="Z_65B035E3_87FA_46C5_996E_864F2C8D0EBC_.wvu.Cols" sId="1"/>
    <undo index="65535" exp="area" ref3D="1" dr="$G$1:$R$1048576" dn="Z_36624B2D_80F9_4F79_AC4A_B3547C36F23F_.wvu.Cols" sId="1"/>
    <rfmt sheetId="1" xfDxf="1" sqref="A169:XFD169" start="0" length="0"/>
    <rfmt sheetId="1" sqref="B169" start="0" length="0">
      <dxf>
        <fill>
          <patternFill patternType="solid">
            <bgColor rgb="FFFFFF00"/>
          </patternFill>
        </fill>
      </dxf>
    </rfmt>
    <rfmt sheetId="1" sqref="C169" start="0" length="0">
      <dxf>
        <font>
          <b/>
          <sz val="11"/>
          <color theme="1"/>
          <name val="Calibri"/>
          <family val="2"/>
          <charset val="238"/>
          <scheme val="minor"/>
        </font>
        <fill>
          <patternFill patternType="solid">
            <bgColor rgb="FFFFFF00"/>
          </patternFill>
        </fill>
      </dxf>
    </rfmt>
    <rfmt sheetId="1" sqref="D169" start="0" length="0">
      <dxf>
        <fill>
          <patternFill patternType="solid">
            <bgColor rgb="FFFFFF00"/>
          </patternFill>
        </fill>
      </dxf>
    </rfmt>
    <rfmt sheetId="1" sqref="F169" start="0" length="0">
      <dxf>
        <fill>
          <patternFill patternType="solid">
            <bgColor rgb="FFFFFF00"/>
          </patternFill>
        </fill>
      </dxf>
    </rfmt>
    <rfmt sheetId="1" sqref="G169" start="0" length="0">
      <dxf>
        <alignment horizontal="left" vertical="top"/>
      </dxf>
    </rfmt>
    <rfmt sheetId="1" sqref="H169" start="0" length="0">
      <dxf>
        <alignment horizontal="left" vertical="top"/>
      </dxf>
    </rfmt>
    <rfmt sheetId="1" sqref="I169" start="0" length="0">
      <dxf>
        <fill>
          <patternFill patternType="solid">
            <bgColor rgb="FFFFFF00"/>
          </patternFill>
        </fill>
        <alignment horizontal="center" vertical="top"/>
      </dxf>
    </rfmt>
    <rfmt sheetId="1" sqref="K169" start="0" length="0">
      <dxf>
        <alignment horizontal="center" vertical="top"/>
      </dxf>
    </rfmt>
    <rfmt sheetId="1" sqref="L169" start="0" length="0">
      <dxf>
        <alignment horizontal="center" vertical="top"/>
      </dxf>
    </rfmt>
    <rfmt sheetId="1" sqref="M169" start="0" length="0">
      <dxf>
        <alignment horizontal="center" vertical="top"/>
      </dxf>
    </rfmt>
    <rfmt sheetId="1" sqref="N169" start="0" length="0">
      <dxf>
        <alignment horizontal="center" vertical="top"/>
      </dxf>
    </rfmt>
    <rfmt sheetId="1" sqref="O169" start="0" length="0">
      <dxf>
        <alignment horizontal="center" vertical="top"/>
      </dxf>
    </rfmt>
    <rfmt sheetId="1" sqref="P169" start="0" length="0">
      <dxf>
        <alignment horizontal="center" vertical="top"/>
      </dxf>
    </rfmt>
    <rfmt sheetId="1" sqref="Q169" start="0" length="0">
      <dxf>
        <alignment horizontal="center" vertical="top"/>
      </dxf>
    </rfmt>
    <rfmt sheetId="1" sqref="R169" start="0" length="0">
      <dxf>
        <alignment horizontal="center" vertical="top"/>
      </dxf>
    </rfmt>
    <rfmt sheetId="1" sqref="T169" start="0" length="0">
      <dxf>
        <fill>
          <patternFill patternType="solid">
            <bgColor rgb="FFFFFF00"/>
          </patternFill>
        </fill>
      </dxf>
    </rfmt>
    <rfmt sheetId="1" sqref="U169" start="0" length="0">
      <dxf>
        <fill>
          <patternFill patternType="solid">
            <bgColor rgb="FFFFFF00"/>
          </patternFill>
        </fill>
      </dxf>
    </rfmt>
    <rfmt sheetId="1" sqref="W169" start="0" length="0">
      <dxf>
        <fill>
          <patternFill patternType="solid">
            <bgColor rgb="FFFFFF00"/>
          </patternFill>
        </fill>
      </dxf>
    </rfmt>
    <rfmt sheetId="1" sqref="X169" start="0" length="0">
      <dxf>
        <fill>
          <patternFill patternType="solid">
            <bgColor rgb="FFFFFF00"/>
          </patternFill>
        </fill>
      </dxf>
    </rfmt>
    <rfmt sheetId="1" sqref="Z169" start="0" length="0">
      <dxf>
        <fill>
          <patternFill patternType="solid">
            <bgColor rgb="FFFFFF00"/>
          </patternFill>
        </fill>
      </dxf>
    </rfmt>
    <rfmt sheetId="1" sqref="AA169" start="0" length="0">
      <dxf>
        <fill>
          <patternFill patternType="solid">
            <bgColor rgb="FFFFFF00"/>
          </patternFill>
        </fill>
      </dxf>
    </rfmt>
    <rfmt sheetId="1" sqref="AC169" start="0" length="0">
      <dxf>
        <fill>
          <patternFill patternType="solid">
            <bgColor rgb="FFFFFF00"/>
          </patternFill>
        </fill>
      </dxf>
    </rfmt>
    <rfmt sheetId="1" sqref="AD169" start="0" length="0">
      <dxf>
        <fill>
          <patternFill patternType="solid">
            <bgColor rgb="FFFFFF00"/>
          </patternFill>
        </fill>
      </dxf>
    </rfmt>
    <rfmt sheetId="1" sqref="AE169" start="0" length="0">
      <dxf>
        <fill>
          <patternFill patternType="solid">
            <bgColor theme="0"/>
          </patternFill>
        </fill>
      </dxf>
    </rfmt>
    <rfmt sheetId="1" sqref="AI169" start="0" length="0">
      <dxf>
        <alignment vertical="top" wrapText="1"/>
      </dxf>
    </rfmt>
  </rrc>
  <rrc rId="3826" sId="1" ref="A167:XFD167" action="deleteRow">
    <undo index="65535" exp="area" ref3D="1" dr="$H$1:$N$1048576" dn="Z_65B035E3_87FA_46C5_996E_864F2C8D0EBC_.wvu.Cols" sId="1"/>
    <undo index="65535" exp="area" ref3D="1" dr="$G$1:$R$1048576" dn="Z_36624B2D_80F9_4F79_AC4A_B3547C36F23F_.wvu.Cols" sId="1"/>
    <rfmt sheetId="1" xfDxf="1" sqref="A167:XFD167" start="0" length="0"/>
    <rcc rId="0" sId="1" dxf="1">
      <nc r="A167">
        <v>114</v>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6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1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1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7"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67"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167"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cc rId="0" sId="1" dxf="1">
      <nc r="I167" t="inlineStr">
        <is>
          <t>BUCURESTI</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J167"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67"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1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7"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67">
        <f>T167+U167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16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6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67">
        <f>W167+X167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16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6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67">
        <f>Z167+AA167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16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6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67">
        <f>AC167+AD167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16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6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67">
        <f>S167+V167+Y167+AB167</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6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67">
        <f>AE167+AF167</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16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67"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6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6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fmt sheetId="1" sqref="B1:D1048576 F1:F1048576 I1:I1048576">
    <dxf>
      <fill>
        <patternFill patternType="none">
          <bgColor auto="1"/>
        </patternFill>
      </fill>
    </dxf>
  </rfmt>
  <rfmt sheetId="1" sqref="B4" start="0" length="0">
    <dxf>
      <fill>
        <patternFill patternType="solid">
          <bgColor theme="9" tint="0.79998168889431442"/>
        </patternFill>
      </fill>
      <border outline="0">
        <top style="thin">
          <color indexed="64"/>
        </top>
      </border>
    </dxf>
  </rfmt>
  <rfmt sheetId="1" sqref="C4" start="0" length="0">
    <dxf>
      <fill>
        <patternFill patternType="solid">
          <bgColor theme="9" tint="0.79998168889431442"/>
        </patternFill>
      </fill>
      <border outline="0">
        <top style="thin">
          <color indexed="64"/>
        </top>
        <bottom/>
      </border>
    </dxf>
  </rfmt>
  <rfmt sheetId="1" sqref="D4" start="0" length="0">
    <dxf>
      <fill>
        <patternFill patternType="solid">
          <bgColor theme="9" tint="0.79998168889431442"/>
        </patternFill>
      </fill>
      <border outline="0">
        <top style="thin">
          <color indexed="64"/>
        </top>
        <bottom/>
      </border>
    </dxf>
  </rfmt>
  <rfmt sheetId="1" sqref="B5" start="0" length="0">
    <dxf>
      <fill>
        <patternFill patternType="solid">
          <bgColor theme="9" tint="0.79998168889431442"/>
        </patternFill>
      </fill>
    </dxf>
  </rfmt>
  <rfmt sheetId="1" sqref="C5" start="0" length="0">
    <dxf>
      <fill>
        <patternFill patternType="solid">
          <bgColor theme="9" tint="0.79998168889431442"/>
        </patternFill>
      </fill>
      <border outline="0">
        <top/>
      </border>
    </dxf>
  </rfmt>
  <rfmt sheetId="1" sqref="D5" start="0" length="0">
    <dxf>
      <fill>
        <patternFill patternType="solid">
          <bgColor theme="9" tint="0.79998168889431442"/>
        </patternFill>
      </fill>
      <border outline="0">
        <top/>
      </border>
    </dxf>
  </rfmt>
  <rfmt sheetId="1" sqref="F4" start="0" length="0">
    <dxf>
      <fill>
        <patternFill patternType="solid">
          <bgColor theme="9" tint="0.79998168889431442"/>
        </patternFill>
      </fill>
      <border outline="0">
        <top style="thin">
          <color indexed="64"/>
        </top>
        <bottom/>
      </border>
    </dxf>
  </rfmt>
  <rfmt sheetId="1" sqref="F5" start="0" length="0">
    <dxf>
      <fill>
        <patternFill patternType="solid">
          <bgColor theme="9" tint="0.79998168889431442"/>
        </patternFill>
      </fill>
      <border outline="0">
        <top/>
      </border>
    </dxf>
  </rfmt>
  <rfmt sheetId="1" sqref="I4" start="0" length="0">
    <dxf>
      <fill>
        <patternFill patternType="solid">
          <bgColor theme="9" tint="0.79998168889431442"/>
        </patternFill>
      </fill>
    </dxf>
  </rfmt>
  <rfmt sheetId="1" sqref="I5" start="0" length="0">
    <dxf>
      <fill>
        <patternFill patternType="solid">
          <bgColor theme="9" tint="0.79998168889431442"/>
        </patternFill>
      </fill>
    </dxf>
  </rfmt>
  <rdn rId="0" localSheetId="1" customView="1" name="Z_1DF1103A_F641_425A_9F87_44F4AC1700B8_.wvu.PrintArea" hidden="1" oldHidden="1">
    <formula>Sheet1!$A$1:$AK$167</formula>
  </rdn>
  <rdn rId="0" localSheetId="1" customView="1" name="Z_1DF1103A_F641_425A_9F87_44F4AC1700B8_.wvu.FilterData" hidden="1" oldHidden="1">
    <formula>Sheet1!$A$6:$DC$53</formula>
  </rdn>
  <rcv guid="{1DF1103A-F641-425A-9F87-44F4AC1700B8}" action="add"/>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829" sId="1" ref="AL1:AL1048576" action="deleteCol">
    <rfmt sheetId="1" xfDxf="1" sqref="AL1:AL1048576" start="0" length="0"/>
    <rfmt sheetId="1" sqref="AL15" start="0" length="0">
      <dxf>
        <font>
          <sz val="12"/>
          <color theme="1"/>
          <name val="Calibri"/>
          <family val="2"/>
          <charset val="238"/>
          <scheme val="minor"/>
        </font>
        <alignment horizontal="left" vertical="center"/>
      </dxf>
    </rfmt>
  </rrc>
  <rrc rId="3830"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1"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2"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3"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4"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5"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6"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7"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8"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39"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0"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1"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2"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3"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4"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5"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6"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7"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8"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49"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0"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1"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2"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3"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4"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5"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6"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7"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8"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59"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0"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1"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2"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3"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4"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5"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6"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7"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8"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69"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0"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1"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2"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3"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4"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5"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6"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7"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8"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79"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0"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1"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2"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3"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4"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5"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6"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7"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8"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89"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0"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1"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2"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3"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4"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5"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6"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7" sId="1" ref="AL1:AL1048576" action="deleteCol">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rc rId="3898" sId="1" ref="AL1:AL1048576" action="deleteCol">
    <undo index="65535" exp="area" ref3D="1" dr="$A$6:$AL$53" dn="Z_1DF1103A_F641_425A_9F87_44F4AC1700B8_.wvu.FilterData" sId="1"/>
    <undo index="65535" exp="area" ref3D="1" dr="$A$6:$AL$167" dn="Z_DB41C7D7_14F0_4834_A7BD_0F1115A89C8E_.wvu.FilterData" sId="1"/>
    <undo index="65535" exp="area" ref3D="1" dr="$A$6:$AL$167" dn="Z_D56F5ED6_74F2_4AA3_9A98_EE5750FE63AF_.wvu.FilterData" sId="1"/>
    <undo index="65535" exp="area" ref3D="1" dr="$A$6:$AL$136" dn="Z_BDA3804A_96FA_4D9F_AFED_695788A754E9_.wvu.FilterData" sId="1"/>
    <undo index="65535" exp="area" ref3D="1" dr="$A$6:$AL$6" dn="Z_B407928D_3938_4D05_B2B2_40B4F21D0436_.wvu.FilterData" sId="1"/>
    <undo index="65535" exp="area" ref3D="1" dr="$A$6:$AL$167" dn="Z_B31B819C_CFEB_4B80_9AED_AC603C39BE78_.wvu.FilterData" sId="1"/>
    <undo index="65535" exp="area" ref3D="1" dr="$A$6:$AL$53" dn="Z_9DB14A11_D514_4701_A3DB_58C821CD37C7_.wvu.FilterData" sId="1"/>
    <undo index="65535" exp="area" ref3D="1" dr="$A$7:$AL$53" dn="Z_7C1B4D6D_D666_48DD_AB17_E00791B6F0B6_.wvu.FilterData" sId="1"/>
    <undo index="65535" exp="area" ref3D="1" dr="$A$6:$AL$167" dn="Z_65B035E3_87FA_46C5_996E_864F2C8D0EBC_.wvu.FilterData" sId="1"/>
    <undo index="65535" exp="area" ref3D="1" dr="$A$6:$AL$136" dn="Z_5789AB6A_B04B_4240_920E_89274E9F5C82_.wvu.FilterData" sId="1"/>
    <undo index="65535" exp="area" ref3D="1" dr="$A$6:$AL$53" dn="_FilterDatabase" sId="1"/>
    <undo index="65535" exp="area" ref3D="1" dr="$A$6:$AL$53" dn="Z_FE50EAC0_52A5_4C33_B973_65E93D03D3EA_.wvu.FilterData" sId="1"/>
    <rfmt sheetId="1" xfDxf="1" sqref="AL1:AL1048576" start="0" length="0"/>
    <rfmt sheetId="1" sqref="AL1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alignment horizontal="left" vertical="center"/>
      </dxf>
    </rfmt>
    <rfmt sheetId="1" sqref="AL27" start="0" length="0">
      <dxf>
        <font>
          <sz val="12"/>
          <color theme="1"/>
          <name val="Calibri"/>
          <family val="2"/>
          <charset val="238"/>
          <scheme val="minor"/>
        </font>
      </dxf>
    </rfmt>
    <rfmt sheetId="1" sqref="AL41" start="0" length="0">
      <dxf>
        <font>
          <sz val="12"/>
          <color theme="1"/>
          <name val="Calibri"/>
          <family val="2"/>
          <charset val="238"/>
          <scheme val="minor"/>
        </font>
        <alignment horizontal="left" vertical="center"/>
      </dxf>
    </rfmt>
    <rfmt sheetId="1" sqref="AL42" start="0" length="0">
      <dxf>
        <font>
          <sz val="12"/>
          <color auto="1"/>
          <name val="Calibri"/>
          <family val="2"/>
          <charset val="238"/>
          <scheme val="minor"/>
        </font>
        <alignment horizontal="left" vertical="center"/>
      </dxf>
    </rfmt>
    <rfmt sheetId="1" sqref="AL54" start="0" length="0">
      <dxf>
        <alignment vertical="top" wrapText="1"/>
      </dxf>
    </rfmt>
    <rfmt sheetId="1" sqref="AL83" start="0" length="0">
      <dxf>
        <font>
          <sz val="11"/>
          <color theme="0"/>
          <name val="Calibri"/>
          <family val="2"/>
          <charset val="238"/>
          <scheme val="minor"/>
        </font>
      </dxf>
    </rfmt>
    <rfmt sheetId="1" sqref="AL84" start="0" length="0">
      <dxf>
        <font>
          <sz val="11"/>
          <color theme="0"/>
          <name val="Calibri"/>
          <family val="2"/>
          <charset val="238"/>
          <scheme val="minor"/>
        </font>
      </dxf>
    </rfmt>
    <rfmt sheetId="1" sqref="AL85" start="0" length="0">
      <dxf>
        <font>
          <sz val="11"/>
          <color theme="0"/>
          <name val="Calibri"/>
          <family val="2"/>
          <charset val="238"/>
          <scheme val="minor"/>
        </font>
      </dxf>
    </rfmt>
    <rfmt sheetId="1" sqref="AL86" start="0" length="0">
      <dxf>
        <font>
          <sz val="11"/>
          <color theme="0"/>
          <name val="Calibri"/>
          <family val="2"/>
          <charset val="238"/>
          <scheme val="minor"/>
        </font>
      </dxf>
    </rfmt>
    <rfmt sheetId="1" sqref="AL94" start="0" length="0">
      <dxf>
        <font>
          <sz val="11"/>
          <color theme="0"/>
          <name val="Calibri"/>
          <family val="2"/>
          <charset val="238"/>
          <scheme val="minor"/>
        </font>
      </dxf>
    </rfmt>
    <rfmt sheetId="1" sqref="AL95" start="0" length="0">
      <dxf>
        <font>
          <sz val="11"/>
          <color theme="0"/>
          <name val="Calibri"/>
          <family val="2"/>
          <charset val="238"/>
          <scheme val="minor"/>
        </font>
      </dxf>
    </rfmt>
    <rfmt sheetId="1" sqref="AL96" start="0" length="0">
      <dxf>
        <font>
          <sz val="11"/>
          <color theme="0"/>
          <name val="Calibri"/>
          <family val="2"/>
          <charset val="238"/>
          <scheme val="minor"/>
        </font>
      </dxf>
    </rfmt>
    <rfmt sheetId="1" sqref="AL97" start="0" length="0">
      <dxf>
        <font>
          <sz val="11"/>
          <color theme="0"/>
          <name val="Calibri"/>
          <family val="2"/>
          <charset val="238"/>
          <scheme val="minor"/>
        </font>
      </dxf>
    </rfmt>
  </rrc>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 start="0" length="0">
    <dxf>
      <border outline="0">
        <left style="medium">
          <color indexed="64"/>
        </left>
      </border>
    </dxf>
  </rfmt>
  <rcc rId="3899" sId="1" odxf="1" dxf="1">
    <oc r="A11">
      <v>1</v>
    </oc>
    <nc r="A11">
      <v>5</v>
    </nc>
    <odxf>
      <border outline="0">
        <left style="medium">
          <color indexed="64"/>
        </left>
      </border>
    </odxf>
    <ndxf>
      <border outline="0">
        <left style="thin">
          <color indexed="64"/>
        </left>
      </border>
    </ndxf>
  </rcc>
  <rcc rId="3900" sId="1">
    <oc r="A12">
      <v>1</v>
    </oc>
    <nc r="A12">
      <v>6</v>
    </nc>
  </rcc>
  <rcc rId="3901" sId="1">
    <oc r="A13">
      <v>2</v>
    </oc>
    <nc r="A13">
      <v>7</v>
    </nc>
  </rcc>
  <rcc rId="3902" sId="1" odxf="1" dxf="1">
    <oc r="A14">
      <v>1</v>
    </oc>
    <nc r="A14">
      <v>8</v>
    </nc>
    <odxf>
      <border outline="0">
        <left style="medium">
          <color indexed="64"/>
        </left>
      </border>
    </odxf>
    <ndxf>
      <border outline="0">
        <left style="thin">
          <color indexed="64"/>
        </left>
      </border>
    </ndxf>
  </rcc>
  <rcc rId="3903" sId="1">
    <oc r="A15">
      <v>1</v>
    </oc>
    <nc r="A15">
      <v>9</v>
    </nc>
  </rcc>
  <rcc rId="3904" sId="1" odxf="1" dxf="1">
    <oc r="A16">
      <v>1</v>
    </oc>
    <nc r="A16">
      <v>10</v>
    </nc>
    <odxf>
      <border outline="0">
        <left style="thin">
          <color indexed="64"/>
        </left>
      </border>
    </odxf>
    <ndxf>
      <border outline="0">
        <left style="medium">
          <color indexed="64"/>
        </left>
      </border>
    </ndxf>
  </rcc>
  <rcc rId="3905" sId="1" odxf="1" dxf="1">
    <oc r="A17">
      <v>1</v>
    </oc>
    <nc r="A17">
      <v>11</v>
    </nc>
    <odxf>
      <border outline="0">
        <left style="medium">
          <color indexed="64"/>
        </left>
      </border>
    </odxf>
    <ndxf>
      <border outline="0">
        <left style="thin">
          <color indexed="64"/>
        </left>
      </border>
    </ndxf>
  </rcc>
  <rcc rId="3906" sId="1">
    <oc r="A18">
      <v>2</v>
    </oc>
    <nc r="A18">
      <v>12</v>
    </nc>
  </rcc>
  <rcc rId="3907" sId="1">
    <oc r="A19">
      <v>1</v>
    </oc>
    <nc r="A19">
      <v>13</v>
    </nc>
  </rcc>
  <rcc rId="3908" sId="1" odxf="1" dxf="1">
    <oc r="A20">
      <v>2</v>
    </oc>
    <nc r="A20">
      <v>14</v>
    </nc>
    <odxf>
      <font>
        <b/>
        <sz val="12"/>
        <color auto="1"/>
      </font>
      <border outline="0">
        <left style="medium">
          <color indexed="64"/>
        </left>
      </border>
    </odxf>
    <ndxf>
      <font>
        <b val="0"/>
        <sz val="12"/>
        <color auto="1"/>
      </font>
      <border outline="0">
        <left style="thin">
          <color indexed="64"/>
        </left>
      </border>
    </ndxf>
  </rcc>
  <rcc rId="3909" sId="1" odxf="1" dxf="1">
    <oc r="A21">
      <v>1</v>
    </oc>
    <nc r="A21">
      <v>15</v>
    </nc>
    <odxf>
      <font>
        <b/>
        <sz val="12"/>
        <color auto="1"/>
      </font>
    </odxf>
    <ndxf>
      <font>
        <b val="0"/>
        <sz val="12"/>
        <color auto="1"/>
      </font>
    </ndxf>
  </rcc>
  <rcc rId="3910" sId="1">
    <oc r="A22">
      <v>1</v>
    </oc>
    <nc r="A22">
      <v>16</v>
    </nc>
  </rcc>
  <rcc rId="3911" sId="1" odxf="1" dxf="1">
    <oc r="A23">
      <v>2</v>
    </oc>
    <nc r="A23">
      <v>17</v>
    </nc>
    <odxf>
      <border outline="0">
        <left style="medium">
          <color indexed="64"/>
        </left>
      </border>
    </odxf>
    <ndxf>
      <border outline="0">
        <left style="thin">
          <color indexed="64"/>
        </left>
      </border>
    </ndxf>
  </rcc>
  <rcc rId="3912" sId="1">
    <oc r="A24">
      <v>3</v>
    </oc>
    <nc r="A24">
      <v>18</v>
    </nc>
  </rcc>
  <rcc rId="3913" sId="1" odxf="1" dxf="1">
    <oc r="A25">
      <v>76</v>
    </oc>
    <nc r="A25">
      <v>19</v>
    </nc>
    <odxf>
      <border outline="0">
        <left style="thin">
          <color indexed="64"/>
        </left>
      </border>
    </odxf>
    <ndxf>
      <border outline="0">
        <left style="medium">
          <color indexed="64"/>
        </left>
      </border>
    </ndxf>
  </rcc>
  <rcc rId="3914" sId="1" odxf="1" dxf="1">
    <oc r="A26">
      <v>1</v>
    </oc>
    <nc r="A26">
      <v>20</v>
    </nc>
    <odxf>
      <border outline="0">
        <left style="medium">
          <color indexed="64"/>
        </left>
      </border>
    </odxf>
    <ndxf>
      <border outline="0">
        <left style="thin">
          <color indexed="64"/>
        </left>
      </border>
    </ndxf>
  </rcc>
  <rcc rId="3915" sId="1">
    <oc r="A27">
      <v>1</v>
    </oc>
    <nc r="A27">
      <v>21</v>
    </nc>
  </rcc>
  <rcc rId="3916" sId="1" odxf="1" dxf="1">
    <oc r="A28">
      <v>2</v>
    </oc>
    <nc r="A28">
      <v>22</v>
    </nc>
    <odxf>
      <font>
        <b/>
        <sz val="12"/>
        <color auto="1"/>
      </font>
    </odxf>
    <ndxf>
      <font>
        <b val="0"/>
        <sz val="12"/>
        <color auto="1"/>
      </font>
    </ndxf>
  </rcc>
  <rcc rId="3917" sId="1" odxf="1" dxf="1">
    <oc r="A29">
      <v>1</v>
    </oc>
    <nc r="A29">
      <v>23</v>
    </nc>
    <odxf>
      <border outline="0">
        <left style="medium">
          <color indexed="64"/>
        </left>
      </border>
    </odxf>
    <ndxf>
      <border outline="0">
        <left style="thin">
          <color indexed="64"/>
        </left>
      </border>
    </ndxf>
  </rcc>
  <rcc rId="3918" sId="1" odxf="1" dxf="1">
    <oc r="A30">
      <v>1</v>
    </oc>
    <nc r="A30">
      <v>24</v>
    </nc>
    <odxf>
      <border outline="0">
        <left style="thin">
          <color indexed="64"/>
        </left>
      </border>
    </odxf>
    <ndxf>
      <border outline="0">
        <left style="medium">
          <color indexed="64"/>
        </left>
      </border>
    </ndxf>
  </rcc>
  <rcc rId="3919" sId="1" odxf="1" dxf="1">
    <oc r="A31">
      <v>1</v>
    </oc>
    <nc r="A31">
      <v>25</v>
    </nc>
    <odxf>
      <border outline="0">
        <left style="thin">
          <color indexed="64"/>
        </left>
      </border>
    </odxf>
    <ndxf>
      <border outline="0">
        <left style="medium">
          <color indexed="64"/>
        </left>
      </border>
    </ndxf>
  </rcc>
  <rcc rId="3920" sId="1" odxf="1" dxf="1">
    <oc r="A32">
      <v>2</v>
    </oc>
    <nc r="A32">
      <v>26</v>
    </nc>
    <odxf>
      <font>
        <b/>
        <sz val="12"/>
        <color auto="1"/>
      </font>
      <border outline="0">
        <left style="medium">
          <color indexed="64"/>
        </left>
      </border>
    </odxf>
    <ndxf>
      <font>
        <b val="0"/>
        <sz val="12"/>
        <color auto="1"/>
      </font>
      <border outline="0">
        <left style="thin">
          <color indexed="64"/>
        </left>
      </border>
    </ndxf>
  </rcc>
  <rcc rId="3921" sId="1" odxf="1" dxf="1">
    <oc r="A33">
      <v>3</v>
    </oc>
    <nc r="A33">
      <v>27</v>
    </nc>
    <odxf>
      <border outline="0">
        <left style="thin">
          <color indexed="64"/>
        </left>
      </border>
    </odxf>
    <ndxf>
      <border outline="0">
        <left style="medium">
          <color indexed="64"/>
        </left>
      </border>
    </ndxf>
  </rcc>
  <rcc rId="3922" sId="1" odxf="1" dxf="1">
    <oc r="A34">
      <v>4</v>
    </oc>
    <nc r="A34">
      <v>28</v>
    </nc>
    <odxf>
      <font>
        <b/>
        <sz val="12"/>
        <color auto="1"/>
      </font>
    </odxf>
    <ndxf>
      <font>
        <b val="0"/>
        <sz val="12"/>
        <color auto="1"/>
      </font>
    </ndxf>
  </rcc>
  <rcc rId="3923" sId="1" odxf="1" dxf="1">
    <oc r="A35">
      <v>1</v>
    </oc>
    <nc r="A35">
      <v>29</v>
    </nc>
    <odxf>
      <border outline="0">
        <left style="medium">
          <color indexed="64"/>
        </left>
      </border>
    </odxf>
    <ndxf>
      <border outline="0">
        <left style="thin">
          <color indexed="64"/>
        </left>
      </border>
    </ndxf>
  </rcc>
  <rcc rId="3924" sId="1" odxf="1" dxf="1">
    <oc r="A36">
      <v>2</v>
    </oc>
    <nc r="A36">
      <v>30</v>
    </nc>
    <odxf>
      <font>
        <b/>
        <sz val="12"/>
        <color auto="1"/>
      </font>
    </odxf>
    <ndxf>
      <font>
        <b val="0"/>
        <sz val="12"/>
        <color auto="1"/>
      </font>
    </ndxf>
  </rcc>
  <rcc rId="3925" sId="1">
    <oc r="A37">
      <v>1</v>
    </oc>
    <nc r="A37">
      <v>31</v>
    </nc>
  </rcc>
  <rcc rId="3926" sId="1" odxf="1" dxf="1">
    <oc r="A38">
      <v>1</v>
    </oc>
    <nc r="A38">
      <v>32</v>
    </nc>
    <odxf>
      <border outline="0">
        <left style="medium">
          <color indexed="64"/>
        </left>
      </border>
    </odxf>
    <ndxf>
      <border outline="0">
        <left style="thin">
          <color indexed="64"/>
        </left>
      </border>
    </ndxf>
  </rcc>
  <rcc rId="3927" sId="1">
    <oc r="A39">
      <v>2</v>
    </oc>
    <nc r="A39">
      <v>33</v>
    </nc>
  </rcc>
  <rcc rId="3928" sId="1">
    <oc r="A40">
      <v>1</v>
    </oc>
    <nc r="A40">
      <v>34</v>
    </nc>
  </rcc>
  <rcc rId="3929" sId="1" odxf="1" dxf="1">
    <oc r="A41">
      <v>1</v>
    </oc>
    <nc r="A41">
      <v>35</v>
    </nc>
    <odxf>
      <border outline="0">
        <left style="medium">
          <color indexed="64"/>
        </left>
      </border>
    </odxf>
    <ndxf>
      <border outline="0">
        <left style="thin">
          <color indexed="64"/>
        </left>
      </border>
    </ndxf>
  </rcc>
  <rcc rId="3930" sId="1" odxf="1" dxf="1">
    <oc r="A42">
      <v>2</v>
    </oc>
    <nc r="A42">
      <v>36</v>
    </nc>
    <odxf>
      <font>
        <sz val="12"/>
        <color auto="1"/>
      </font>
    </odxf>
    <ndxf>
      <font>
        <sz val="12"/>
        <color auto="1"/>
      </font>
    </ndxf>
  </rcc>
  <rcc rId="3931" sId="1">
    <oc r="A43">
      <v>1</v>
    </oc>
    <nc r="A43">
      <v>37</v>
    </nc>
  </rcc>
  <rcc rId="3932" sId="1" odxf="1" dxf="1">
    <oc r="A44">
      <v>1</v>
    </oc>
    <nc r="A44">
      <v>38</v>
    </nc>
    <odxf>
      <border outline="0">
        <left style="medium">
          <color indexed="64"/>
        </left>
      </border>
    </odxf>
    <ndxf>
      <border outline="0">
        <left style="thin">
          <color indexed="64"/>
        </left>
      </border>
    </ndxf>
  </rcc>
  <rcc rId="3933" sId="1">
    <oc r="A45">
      <v>2</v>
    </oc>
    <nc r="A45">
      <v>39</v>
    </nc>
  </rcc>
  <rcc rId="3934" sId="1">
    <oc r="A46">
      <v>1</v>
    </oc>
    <nc r="A46">
      <v>40</v>
    </nc>
  </rcc>
  <rcc rId="3935" sId="1" odxf="1" dxf="1">
    <oc r="A47">
      <v>1</v>
    </oc>
    <nc r="A47">
      <v>41</v>
    </nc>
    <odxf>
      <border outline="0">
        <left style="medium">
          <color indexed="64"/>
        </left>
      </border>
    </odxf>
    <ndxf>
      <border outline="0">
        <left style="thin">
          <color indexed="64"/>
        </left>
      </border>
    </ndxf>
  </rcc>
  <rcc rId="3936" sId="1">
    <oc r="A48">
      <v>1</v>
    </oc>
    <nc r="A48">
      <v>42</v>
    </nc>
  </rcc>
  <rcc rId="3937" sId="1">
    <oc r="A49">
      <v>1</v>
    </oc>
    <nc r="A49">
      <v>43</v>
    </nc>
  </rcc>
  <rcc rId="3938" sId="1" odxf="1" dxf="1">
    <oc r="A50">
      <v>1</v>
    </oc>
    <nc r="A50">
      <v>44</v>
    </nc>
    <odxf>
      <border outline="0">
        <left style="medium">
          <color indexed="64"/>
        </left>
      </border>
    </odxf>
    <ndxf>
      <border outline="0">
        <left style="thin">
          <color indexed="64"/>
        </left>
      </border>
    </ndxf>
  </rcc>
  <rcc rId="3939" sId="1">
    <oc r="A51">
      <v>2</v>
    </oc>
    <nc r="A51">
      <v>45</v>
    </nc>
  </rcc>
  <rcc rId="3940" sId="1">
    <oc r="A52">
      <v>3</v>
    </oc>
    <nc r="A52">
      <v>46</v>
    </nc>
  </rcc>
  <rcc rId="3941" sId="1" odxf="1" dxf="1">
    <oc r="A53">
      <v>1</v>
    </oc>
    <nc r="A53">
      <v>47</v>
    </nc>
    <odxf>
      <font>
        <sz val="11"/>
        <color theme="1"/>
        <name val="Calibri"/>
        <family val="2"/>
        <charset val="238"/>
        <scheme val="minor"/>
      </font>
      <border outline="0">
        <left style="medium">
          <color indexed="64"/>
        </left>
      </border>
    </odxf>
    <ndxf>
      <font>
        <sz val="12"/>
        <color auto="1"/>
        <name val="Calibri"/>
        <family val="2"/>
        <charset val="238"/>
        <scheme val="minor"/>
      </font>
      <border outline="0">
        <left style="thin">
          <color indexed="64"/>
        </left>
      </border>
    </ndxf>
  </rcc>
  <rcc rId="3942" sId="1">
    <oc r="A54">
      <v>1</v>
    </oc>
    <nc r="A54">
      <v>48</v>
    </nc>
  </rcc>
  <rcc rId="3943" sId="1">
    <oc r="A55">
      <v>2</v>
    </oc>
    <nc r="A55">
      <v>49</v>
    </nc>
  </rcc>
  <rcc rId="3944" sId="1" odxf="1" dxf="1">
    <oc r="A56">
      <v>3</v>
    </oc>
    <nc r="A56">
      <v>50</v>
    </nc>
    <odxf>
      <border outline="0">
        <left style="medium">
          <color indexed="64"/>
        </left>
      </border>
    </odxf>
    <ndxf>
      <border outline="0">
        <left style="thin">
          <color indexed="64"/>
        </left>
      </border>
    </ndxf>
  </rcc>
  <rcc rId="3945" sId="1">
    <oc r="A57">
      <v>4</v>
    </oc>
    <nc r="A57">
      <v>51</v>
    </nc>
  </rcc>
  <rcc rId="3946" sId="1">
    <oc r="A58">
      <v>5</v>
    </oc>
    <nc r="A58">
      <v>52</v>
    </nc>
  </rcc>
  <rcc rId="3947" sId="1" odxf="1" dxf="1">
    <oc r="A59">
      <v>6</v>
    </oc>
    <nc r="A59">
      <v>53</v>
    </nc>
    <odxf>
      <border outline="0">
        <left style="medium">
          <color indexed="64"/>
        </left>
      </border>
    </odxf>
    <ndxf>
      <border outline="0">
        <left style="thin">
          <color indexed="64"/>
        </left>
      </border>
    </ndxf>
  </rcc>
  <rcc rId="3948" sId="1">
    <oc r="A60">
      <v>7</v>
    </oc>
    <nc r="A60">
      <v>54</v>
    </nc>
  </rcc>
  <rcc rId="3949" sId="1">
    <oc r="A61">
      <v>8</v>
    </oc>
    <nc r="A61">
      <v>55</v>
    </nc>
  </rcc>
  <rcc rId="3950" sId="1" odxf="1" dxf="1">
    <oc r="A62">
      <v>9</v>
    </oc>
    <nc r="A62">
      <v>56</v>
    </nc>
    <odxf>
      <border outline="0">
        <left style="medium">
          <color indexed="64"/>
        </left>
      </border>
    </odxf>
    <ndxf>
      <border outline="0">
        <left style="thin">
          <color indexed="64"/>
        </left>
      </border>
    </ndxf>
  </rcc>
  <rcc rId="3951" sId="1">
    <oc r="A63">
      <v>10</v>
    </oc>
    <nc r="A63">
      <v>57</v>
    </nc>
  </rcc>
  <rcc rId="3952" sId="1">
    <oc r="A64">
      <v>11</v>
    </oc>
    <nc r="A64">
      <v>58</v>
    </nc>
  </rcc>
  <rcc rId="3953" sId="1" odxf="1" dxf="1">
    <oc r="A65">
      <v>12</v>
    </oc>
    <nc r="A65">
      <v>59</v>
    </nc>
    <odxf>
      <border outline="0">
        <left style="medium">
          <color indexed="64"/>
        </left>
      </border>
    </odxf>
    <ndxf>
      <border outline="0">
        <left style="thin">
          <color indexed="64"/>
        </left>
      </border>
    </ndxf>
  </rcc>
  <rcc rId="3954" sId="1">
    <oc r="A66">
      <v>13</v>
    </oc>
    <nc r="A66">
      <v>60</v>
    </nc>
  </rcc>
  <rcc rId="3955" sId="1">
    <oc r="A67">
      <v>14</v>
    </oc>
    <nc r="A67">
      <v>61</v>
    </nc>
  </rcc>
  <rcc rId="3956" sId="1" odxf="1" dxf="1">
    <oc r="A68">
      <v>15</v>
    </oc>
    <nc r="A68">
      <v>62</v>
    </nc>
    <odxf>
      <border outline="0">
        <left style="medium">
          <color indexed="64"/>
        </left>
      </border>
    </odxf>
    <ndxf>
      <border outline="0">
        <left style="thin">
          <color indexed="64"/>
        </left>
      </border>
    </ndxf>
  </rcc>
  <rcc rId="3957" sId="1">
    <oc r="A69">
      <v>16</v>
    </oc>
    <nc r="A69">
      <v>63</v>
    </nc>
  </rcc>
  <rcc rId="3958" sId="1">
    <oc r="A70">
      <v>17</v>
    </oc>
    <nc r="A70">
      <v>64</v>
    </nc>
  </rcc>
  <rcc rId="3959" sId="1" odxf="1" dxf="1">
    <oc r="A71">
      <v>18</v>
    </oc>
    <nc r="A71">
      <v>65</v>
    </nc>
    <odxf>
      <border outline="0">
        <left style="medium">
          <color indexed="64"/>
        </left>
      </border>
    </odxf>
    <ndxf>
      <border outline="0">
        <left style="thin">
          <color indexed="64"/>
        </left>
      </border>
    </ndxf>
  </rcc>
  <rcc rId="3960" sId="1">
    <oc r="A72">
      <v>19</v>
    </oc>
    <nc r="A72">
      <v>66</v>
    </nc>
  </rcc>
  <rcc rId="3961" sId="1">
    <oc r="A73">
      <v>20</v>
    </oc>
    <nc r="A73">
      <v>67</v>
    </nc>
  </rcc>
  <rcc rId="3962" sId="1" odxf="1" dxf="1">
    <oc r="A74">
      <v>21</v>
    </oc>
    <nc r="A74">
      <v>68</v>
    </nc>
    <odxf>
      <border outline="0">
        <left style="medium">
          <color indexed="64"/>
        </left>
      </border>
    </odxf>
    <ndxf>
      <border outline="0">
        <left style="thin">
          <color indexed="64"/>
        </left>
      </border>
    </ndxf>
  </rcc>
  <rcc rId="3963" sId="1">
    <oc r="A75">
      <v>22</v>
    </oc>
    <nc r="A75">
      <v>69</v>
    </nc>
  </rcc>
  <rcc rId="3964" sId="1">
    <oc r="A76">
      <v>23</v>
    </oc>
    <nc r="A76">
      <v>70</v>
    </nc>
  </rcc>
  <rcc rId="3965" sId="1" odxf="1" dxf="1">
    <oc r="A77">
      <v>24</v>
    </oc>
    <nc r="A77">
      <v>71</v>
    </nc>
    <odxf>
      <border outline="0">
        <left style="medium">
          <color indexed="64"/>
        </left>
      </border>
    </odxf>
    <ndxf>
      <border outline="0">
        <left style="thin">
          <color indexed="64"/>
        </left>
      </border>
    </ndxf>
  </rcc>
  <rcc rId="3966" sId="1">
    <oc r="A78">
      <v>25</v>
    </oc>
    <nc r="A78">
      <v>72</v>
    </nc>
  </rcc>
  <rcc rId="3967" sId="1">
    <oc r="A79">
      <v>26</v>
    </oc>
    <nc r="A79">
      <v>73</v>
    </nc>
  </rcc>
  <rcc rId="3968" sId="1" odxf="1" dxf="1">
    <oc r="A80">
      <v>27</v>
    </oc>
    <nc r="A80">
      <v>74</v>
    </nc>
    <odxf>
      <border outline="0">
        <left style="medium">
          <color indexed="64"/>
        </left>
      </border>
    </odxf>
    <ndxf>
      <border outline="0">
        <left style="thin">
          <color indexed="64"/>
        </left>
      </border>
    </ndxf>
  </rcc>
  <rcc rId="3969" sId="1">
    <oc r="A81">
      <v>28</v>
    </oc>
    <nc r="A81">
      <v>75</v>
    </nc>
  </rcc>
  <rcc rId="3970" sId="1">
    <oc r="A82">
      <v>29</v>
    </oc>
    <nc r="A82">
      <v>76</v>
    </nc>
  </rcc>
  <rcc rId="3971" sId="1" odxf="1" dxf="1">
    <oc r="A83">
      <v>30</v>
    </oc>
    <nc r="A83">
      <v>77</v>
    </nc>
    <odxf>
      <border outline="0">
        <left style="medium">
          <color indexed="64"/>
        </left>
      </border>
    </odxf>
    <ndxf>
      <border outline="0">
        <left style="thin">
          <color indexed="64"/>
        </left>
      </border>
    </ndxf>
  </rcc>
  <rcc rId="3972" sId="1">
    <oc r="A84">
      <v>31</v>
    </oc>
    <nc r="A84">
      <v>78</v>
    </nc>
  </rcc>
  <rcc rId="3973" sId="1">
    <oc r="A85">
      <v>32</v>
    </oc>
    <nc r="A85">
      <v>79</v>
    </nc>
  </rcc>
  <rcc rId="3974" sId="1" odxf="1" dxf="1">
    <oc r="A86">
      <v>33</v>
    </oc>
    <nc r="A86">
      <v>80</v>
    </nc>
    <odxf>
      <border outline="0">
        <left style="medium">
          <color indexed="64"/>
        </left>
      </border>
    </odxf>
    <ndxf>
      <border outline="0">
        <left style="thin">
          <color indexed="64"/>
        </left>
      </border>
    </ndxf>
  </rcc>
  <rcc rId="3975" sId="1">
    <oc r="A87">
      <v>34</v>
    </oc>
    <nc r="A87">
      <v>81</v>
    </nc>
  </rcc>
  <rcc rId="3976" sId="1">
    <oc r="A88">
      <v>35</v>
    </oc>
    <nc r="A88">
      <v>82</v>
    </nc>
  </rcc>
  <rcc rId="3977" sId="1" odxf="1" dxf="1">
    <oc r="A89">
      <v>36</v>
    </oc>
    <nc r="A89">
      <v>83</v>
    </nc>
    <odxf>
      <border outline="0">
        <left style="medium">
          <color indexed="64"/>
        </left>
      </border>
    </odxf>
    <ndxf>
      <border outline="0">
        <left style="thin">
          <color indexed="64"/>
        </left>
      </border>
    </ndxf>
  </rcc>
  <rcc rId="3978" sId="1">
    <oc r="A90">
      <v>37</v>
    </oc>
    <nc r="A90">
      <v>84</v>
    </nc>
  </rcc>
  <rcc rId="3979" sId="1">
    <oc r="A91">
      <v>38</v>
    </oc>
    <nc r="A91">
      <v>85</v>
    </nc>
  </rcc>
  <rcc rId="3980" sId="1" odxf="1" dxf="1">
    <oc r="A92">
      <v>39</v>
    </oc>
    <nc r="A92">
      <v>86</v>
    </nc>
    <odxf>
      <border outline="0">
        <left style="medium">
          <color indexed="64"/>
        </left>
      </border>
    </odxf>
    <ndxf>
      <border outline="0">
        <left style="thin">
          <color indexed="64"/>
        </left>
      </border>
    </ndxf>
  </rcc>
  <rcc rId="3981" sId="1">
    <oc r="A93">
      <v>40</v>
    </oc>
    <nc r="A93">
      <v>87</v>
    </nc>
  </rcc>
  <rcc rId="3982" sId="1">
    <oc r="A94">
      <v>41</v>
    </oc>
    <nc r="A94">
      <v>88</v>
    </nc>
  </rcc>
  <rcc rId="3983" sId="1" odxf="1" dxf="1">
    <oc r="A95">
      <v>42</v>
    </oc>
    <nc r="A95">
      <v>89</v>
    </nc>
    <odxf>
      <border outline="0">
        <left style="medium">
          <color indexed="64"/>
        </left>
      </border>
    </odxf>
    <ndxf>
      <border outline="0">
        <left style="thin">
          <color indexed="64"/>
        </left>
      </border>
    </ndxf>
  </rcc>
  <rcc rId="3984" sId="1">
    <oc r="A96">
      <v>43</v>
    </oc>
    <nc r="A96">
      <v>90</v>
    </nc>
  </rcc>
  <rcc rId="3985" sId="1">
    <oc r="A97">
      <v>44</v>
    </oc>
    <nc r="A97">
      <v>91</v>
    </nc>
  </rcc>
  <rcc rId="3986" sId="1" odxf="1" dxf="1">
    <oc r="A98">
      <v>45</v>
    </oc>
    <nc r="A98">
      <v>92</v>
    </nc>
    <odxf>
      <border outline="0">
        <left style="medium">
          <color indexed="64"/>
        </left>
      </border>
    </odxf>
    <ndxf>
      <border outline="0">
        <left style="thin">
          <color indexed="64"/>
        </left>
      </border>
    </ndxf>
  </rcc>
  <rcc rId="3987" sId="1">
    <oc r="A99">
      <v>46</v>
    </oc>
    <nc r="A99">
      <v>93</v>
    </nc>
  </rcc>
  <rcc rId="3988" sId="1">
    <oc r="A100">
      <v>47</v>
    </oc>
    <nc r="A100">
      <v>94</v>
    </nc>
  </rcc>
  <rcc rId="3989" sId="1" odxf="1" dxf="1">
    <oc r="A101">
      <v>48</v>
    </oc>
    <nc r="A101">
      <v>95</v>
    </nc>
    <odxf>
      <border outline="0">
        <left style="medium">
          <color indexed="64"/>
        </left>
      </border>
    </odxf>
    <ndxf>
      <border outline="0">
        <left style="thin">
          <color indexed="64"/>
        </left>
      </border>
    </ndxf>
  </rcc>
  <rcc rId="3990" sId="1">
    <oc r="A102">
      <v>49</v>
    </oc>
    <nc r="A102">
      <v>96</v>
    </nc>
  </rcc>
  <rcc rId="3991" sId="1">
    <oc r="A103">
      <v>50</v>
    </oc>
    <nc r="A103">
      <v>97</v>
    </nc>
  </rcc>
  <rcc rId="3992" sId="1" odxf="1" dxf="1">
    <oc r="A104">
      <v>51</v>
    </oc>
    <nc r="A104">
      <v>98</v>
    </nc>
    <odxf>
      <border outline="0">
        <left style="medium">
          <color indexed="64"/>
        </left>
      </border>
    </odxf>
    <ndxf>
      <border outline="0">
        <left style="thin">
          <color indexed="64"/>
        </left>
      </border>
    </ndxf>
  </rcc>
  <rcc rId="3993" sId="1">
    <oc r="A105">
      <v>52</v>
    </oc>
    <nc r="A105">
      <v>99</v>
    </nc>
  </rcc>
  <rcc rId="3994" sId="1">
    <oc r="A106">
      <v>53</v>
    </oc>
    <nc r="A106">
      <v>100</v>
    </nc>
  </rcc>
  <rcc rId="3995" sId="1" odxf="1" dxf="1">
    <oc r="A107">
      <v>54</v>
    </oc>
    <nc r="A107">
      <v>101</v>
    </nc>
    <odxf>
      <border outline="0">
        <left style="medium">
          <color indexed="64"/>
        </left>
      </border>
    </odxf>
    <ndxf>
      <border outline="0">
        <left style="thin">
          <color indexed="64"/>
        </left>
      </border>
    </ndxf>
  </rcc>
  <rcc rId="3996" sId="1">
    <oc r="A108">
      <v>55</v>
    </oc>
    <nc r="A108">
      <v>102</v>
    </nc>
  </rcc>
  <rcc rId="3997" sId="1">
    <oc r="A109">
      <v>56</v>
    </oc>
    <nc r="A109">
      <v>103</v>
    </nc>
  </rcc>
  <rcc rId="3998" sId="1" odxf="1" dxf="1">
    <oc r="A110">
      <v>57</v>
    </oc>
    <nc r="A110">
      <v>104</v>
    </nc>
    <odxf>
      <border outline="0">
        <left style="medium">
          <color indexed="64"/>
        </left>
      </border>
    </odxf>
    <ndxf>
      <border outline="0">
        <left style="thin">
          <color indexed="64"/>
        </left>
      </border>
    </ndxf>
  </rcc>
  <rcc rId="3999" sId="1">
    <oc r="A111">
      <v>58</v>
    </oc>
    <nc r="A111">
      <v>105</v>
    </nc>
  </rcc>
  <rcc rId="4000" sId="1">
    <oc r="A112">
      <v>59</v>
    </oc>
    <nc r="A112">
      <v>106</v>
    </nc>
  </rcc>
  <rcc rId="4001" sId="1" odxf="1" dxf="1">
    <oc r="A113">
      <v>60</v>
    </oc>
    <nc r="A113">
      <v>107</v>
    </nc>
    <odxf>
      <border outline="0">
        <left style="medium">
          <color indexed="64"/>
        </left>
      </border>
    </odxf>
    <ndxf>
      <border outline="0">
        <left style="thin">
          <color indexed="64"/>
        </left>
      </border>
    </ndxf>
  </rcc>
  <rcc rId="4002" sId="1">
    <oc r="A114">
      <v>61</v>
    </oc>
    <nc r="A114">
      <v>108</v>
    </nc>
  </rcc>
  <rcc rId="4003" sId="1">
    <oc r="A115">
      <v>62</v>
    </oc>
    <nc r="A115">
      <v>109</v>
    </nc>
  </rcc>
  <rcc rId="4004" sId="1" odxf="1" dxf="1">
    <oc r="A116">
      <v>63</v>
    </oc>
    <nc r="A116">
      <v>110</v>
    </nc>
    <odxf>
      <border outline="0">
        <left style="medium">
          <color indexed="64"/>
        </left>
      </border>
    </odxf>
    <ndxf>
      <border outline="0">
        <left style="thin">
          <color indexed="64"/>
        </left>
      </border>
    </ndxf>
  </rcc>
  <rcc rId="4005" sId="1">
    <oc r="A117">
      <v>64</v>
    </oc>
    <nc r="A117">
      <v>111</v>
    </nc>
  </rcc>
  <rcc rId="4006" sId="1">
    <oc r="A118">
      <v>65</v>
    </oc>
    <nc r="A118">
      <v>112</v>
    </nc>
  </rcc>
  <rcc rId="4007" sId="1" odxf="1" dxf="1">
    <oc r="A119">
      <v>66</v>
    </oc>
    <nc r="A119">
      <v>113</v>
    </nc>
    <odxf>
      <border outline="0">
        <left style="medium">
          <color indexed="64"/>
        </left>
      </border>
    </odxf>
    <ndxf>
      <border outline="0">
        <left style="thin">
          <color indexed="64"/>
        </left>
      </border>
    </ndxf>
  </rcc>
  <rcc rId="4008" sId="1">
    <oc r="A120">
      <v>67</v>
    </oc>
    <nc r="A120">
      <v>114</v>
    </nc>
  </rcc>
  <rcc rId="4009" sId="1">
    <oc r="A121">
      <v>68</v>
    </oc>
    <nc r="A121">
      <v>115</v>
    </nc>
  </rcc>
  <rcc rId="4010" sId="1" odxf="1" dxf="1">
    <oc r="A122">
      <v>69</v>
    </oc>
    <nc r="A122">
      <v>116</v>
    </nc>
    <odxf>
      <border outline="0">
        <left style="medium">
          <color indexed="64"/>
        </left>
      </border>
    </odxf>
    <ndxf>
      <border outline="0">
        <left style="thin">
          <color indexed="64"/>
        </left>
      </border>
    </ndxf>
  </rcc>
  <rcc rId="4011" sId="1">
    <oc r="A123">
      <v>70</v>
    </oc>
    <nc r="A123">
      <v>117</v>
    </nc>
  </rcc>
  <rcc rId="4012" sId="1">
    <oc r="A124">
      <v>71</v>
    </oc>
    <nc r="A124">
      <v>118</v>
    </nc>
  </rcc>
  <rcc rId="4013" sId="1" odxf="1" dxf="1">
    <oc r="A125">
      <v>72</v>
    </oc>
    <nc r="A125">
      <v>119</v>
    </nc>
    <odxf>
      <border outline="0">
        <left style="medium">
          <color indexed="64"/>
        </left>
      </border>
    </odxf>
    <ndxf>
      <border outline="0">
        <left style="thin">
          <color indexed="64"/>
        </left>
      </border>
    </ndxf>
  </rcc>
  <rcc rId="4014" sId="1">
    <oc r="A126">
      <v>73</v>
    </oc>
    <nc r="A126">
      <v>120</v>
    </nc>
  </rcc>
  <rcc rId="4015" sId="1">
    <oc r="A127">
      <v>74</v>
    </oc>
    <nc r="A127">
      <v>121</v>
    </nc>
  </rcc>
  <rcc rId="4016" sId="1" odxf="1" dxf="1">
    <oc r="A128">
      <v>75</v>
    </oc>
    <nc r="A128">
      <v>122</v>
    </nc>
    <odxf>
      <border outline="0">
        <left style="medium">
          <color indexed="64"/>
        </left>
      </border>
    </odxf>
    <ndxf>
      <border outline="0">
        <left style="thin">
          <color indexed="64"/>
        </left>
      </border>
    </ndxf>
  </rcc>
  <rcc rId="4017" sId="1">
    <oc r="A129">
      <v>76</v>
    </oc>
    <nc r="A129">
      <v>123</v>
    </nc>
  </rcc>
  <rcc rId="4018" sId="1">
    <oc r="A130">
      <v>77</v>
    </oc>
    <nc r="A130">
      <v>124</v>
    </nc>
  </rcc>
  <rcc rId="4019" sId="1" odxf="1" dxf="1">
    <oc r="A131">
      <v>78</v>
    </oc>
    <nc r="A131">
      <v>125</v>
    </nc>
    <odxf>
      <border outline="0">
        <left style="medium">
          <color indexed="64"/>
        </left>
      </border>
    </odxf>
    <ndxf>
      <border outline="0">
        <left style="thin">
          <color indexed="64"/>
        </left>
      </border>
    </ndxf>
  </rcc>
  <rcc rId="4020" sId="1">
    <oc r="A132">
      <v>79</v>
    </oc>
    <nc r="A132">
      <v>126</v>
    </nc>
  </rcc>
  <rcc rId="4021" sId="1">
    <oc r="A133">
      <v>80</v>
    </oc>
    <nc r="A133">
      <v>127</v>
    </nc>
  </rcc>
  <rcc rId="4022" sId="1" odxf="1" dxf="1">
    <oc r="A134">
      <v>81</v>
    </oc>
    <nc r="A134">
      <v>128</v>
    </nc>
    <odxf>
      <border outline="0">
        <left style="medium">
          <color indexed="64"/>
        </left>
      </border>
    </odxf>
    <ndxf>
      <border outline="0">
        <left style="thin">
          <color indexed="64"/>
        </left>
      </border>
    </ndxf>
  </rcc>
  <rcc rId="4023" sId="1">
    <oc r="A135">
      <v>82</v>
    </oc>
    <nc r="A135">
      <v>129</v>
    </nc>
  </rcc>
  <rcc rId="4024" sId="1">
    <oc r="A136">
      <v>83</v>
    </oc>
    <nc r="A136">
      <v>130</v>
    </nc>
  </rcc>
  <rcc rId="4025" sId="1" odxf="1" dxf="1">
    <oc r="A137">
      <v>84</v>
    </oc>
    <nc r="A137">
      <v>131</v>
    </nc>
    <odxf>
      <border outline="0">
        <left style="medium">
          <color indexed="64"/>
        </left>
      </border>
    </odxf>
    <ndxf>
      <border outline="0">
        <left style="thin">
          <color indexed="64"/>
        </left>
      </border>
    </ndxf>
  </rcc>
  <rcc rId="4026" sId="1">
    <oc r="A138">
      <v>85</v>
    </oc>
    <nc r="A138">
      <v>132</v>
    </nc>
  </rcc>
  <rcc rId="4027" sId="1">
    <oc r="A139">
      <v>86</v>
    </oc>
    <nc r="A139">
      <v>133</v>
    </nc>
  </rcc>
  <rcc rId="4028" sId="1" odxf="1" dxf="1">
    <oc r="A140">
      <v>87</v>
    </oc>
    <nc r="A140">
      <v>134</v>
    </nc>
    <odxf>
      <border outline="0">
        <left style="medium">
          <color indexed="64"/>
        </left>
      </border>
    </odxf>
    <ndxf>
      <border outline="0">
        <left style="thin">
          <color indexed="64"/>
        </left>
      </border>
    </ndxf>
  </rcc>
  <rcc rId="4029" sId="1">
    <oc r="A141">
      <v>88</v>
    </oc>
    <nc r="A141">
      <v>135</v>
    </nc>
  </rcc>
  <rcc rId="4030" sId="1">
    <oc r="A142">
      <v>89</v>
    </oc>
    <nc r="A142">
      <v>136</v>
    </nc>
  </rcc>
  <rcc rId="4031" sId="1" odxf="1" dxf="1">
    <oc r="A143">
      <v>90</v>
    </oc>
    <nc r="A143">
      <v>137</v>
    </nc>
    <odxf>
      <border outline="0">
        <left style="medium">
          <color indexed="64"/>
        </left>
      </border>
    </odxf>
    <ndxf>
      <border outline="0">
        <left style="thin">
          <color indexed="64"/>
        </left>
      </border>
    </ndxf>
  </rcc>
  <rcc rId="4032" sId="1">
    <oc r="A144">
      <v>91</v>
    </oc>
    <nc r="A144">
      <v>138</v>
    </nc>
  </rcc>
  <rcc rId="4033" sId="1">
    <oc r="A145">
      <v>92</v>
    </oc>
    <nc r="A145">
      <v>139</v>
    </nc>
  </rcc>
  <rcc rId="4034" sId="1" odxf="1" dxf="1">
    <oc r="A146">
      <v>93</v>
    </oc>
    <nc r="A146">
      <v>140</v>
    </nc>
    <odxf>
      <border outline="0">
        <left style="medium">
          <color indexed="64"/>
        </left>
      </border>
    </odxf>
    <ndxf>
      <border outline="0">
        <left style="thin">
          <color indexed="64"/>
        </left>
      </border>
    </ndxf>
  </rcc>
  <rcc rId="4035" sId="1">
    <oc r="A147">
      <v>94</v>
    </oc>
    <nc r="A147">
      <v>141</v>
    </nc>
  </rcc>
  <rcc rId="4036" sId="1">
    <oc r="A148">
      <v>95</v>
    </oc>
    <nc r="A148">
      <v>142</v>
    </nc>
  </rcc>
  <rcc rId="4037" sId="1" odxf="1" dxf="1">
    <oc r="A149">
      <v>96</v>
    </oc>
    <nc r="A149">
      <v>143</v>
    </nc>
    <odxf>
      <border outline="0">
        <left style="medium">
          <color indexed="64"/>
        </left>
      </border>
    </odxf>
    <ndxf>
      <border outline="0">
        <left style="thin">
          <color indexed="64"/>
        </left>
      </border>
    </ndxf>
  </rcc>
  <rcc rId="4038" sId="1">
    <oc r="A150">
      <v>97</v>
    </oc>
    <nc r="A150">
      <v>144</v>
    </nc>
  </rcc>
  <rcc rId="4039" sId="1">
    <oc r="A151">
      <v>98</v>
    </oc>
    <nc r="A151">
      <v>145</v>
    </nc>
  </rcc>
  <rcc rId="4040" sId="1" odxf="1" dxf="1">
    <oc r="A152">
      <v>99</v>
    </oc>
    <nc r="A152">
      <v>146</v>
    </nc>
    <odxf>
      <border outline="0">
        <left style="medium">
          <color indexed="64"/>
        </left>
      </border>
    </odxf>
    <ndxf>
      <border outline="0">
        <left style="thin">
          <color indexed="64"/>
        </left>
      </border>
    </ndxf>
  </rcc>
  <rcc rId="4041" sId="1">
    <oc r="A153">
      <v>100</v>
    </oc>
    <nc r="A153">
      <v>147</v>
    </nc>
  </rcc>
  <rcc rId="4042" sId="1">
    <oc r="A154">
      <v>101</v>
    </oc>
    <nc r="A154">
      <v>148</v>
    </nc>
  </rcc>
  <rcc rId="4043" sId="1" odxf="1" dxf="1">
    <oc r="A155">
      <v>102</v>
    </oc>
    <nc r="A155">
      <v>149</v>
    </nc>
    <odxf>
      <border outline="0">
        <left style="medium">
          <color indexed="64"/>
        </left>
      </border>
    </odxf>
    <ndxf>
      <border outline="0">
        <left style="thin">
          <color indexed="64"/>
        </left>
      </border>
    </ndxf>
  </rcc>
  <rcc rId="4044" sId="1">
    <oc r="A156">
      <v>103</v>
    </oc>
    <nc r="A156">
      <v>150</v>
    </nc>
  </rcc>
  <rcc rId="4045" sId="1" odxf="1" s="1" dxf="1">
    <oc r="A157">
      <v>104</v>
    </oc>
    <nc r="A157">
      <v>151</v>
    </nc>
    <o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1" hidden="0"/>
    </odxf>
    <ndxf/>
  </rcc>
  <rcc rId="4046" sId="1" odxf="1" dxf="1">
    <oc r="A158">
      <v>105</v>
    </oc>
    <nc r="A158">
      <v>152</v>
    </nc>
    <odxf>
      <border outline="0">
        <left style="medium">
          <color indexed="64"/>
        </left>
      </border>
    </odxf>
    <ndxf>
      <border outline="0">
        <left style="thin">
          <color indexed="64"/>
        </left>
      </border>
    </ndxf>
  </rcc>
  <rcc rId="4047" sId="1">
    <oc r="A159">
      <v>106</v>
    </oc>
    <nc r="A159">
      <v>153</v>
    </nc>
  </rcc>
  <rcc rId="4048" sId="1">
    <oc r="A160">
      <v>107</v>
    </oc>
    <nc r="A160">
      <v>154</v>
    </nc>
  </rcc>
  <rcc rId="4049" sId="1" odxf="1" dxf="1">
    <oc r="A161">
      <v>108</v>
    </oc>
    <nc r="A161">
      <v>155</v>
    </nc>
    <odxf>
      <border outline="0">
        <left style="medium">
          <color indexed="64"/>
        </left>
      </border>
    </odxf>
    <ndxf>
      <border outline="0">
        <left style="thin">
          <color indexed="64"/>
        </left>
      </border>
    </ndxf>
  </rcc>
  <rcc rId="4050" sId="1">
    <oc r="A162">
      <v>109</v>
    </oc>
    <nc r="A162">
      <v>156</v>
    </nc>
  </rcc>
  <rcc rId="4051" sId="1">
    <oc r="A163">
      <v>110</v>
    </oc>
    <nc r="A163">
      <v>157</v>
    </nc>
  </rcc>
  <rcc rId="4052" sId="1" odxf="1" dxf="1">
    <oc r="A164">
      <v>111</v>
    </oc>
    <nc r="A164">
      <v>158</v>
    </nc>
    <odxf>
      <border outline="0">
        <left style="medium">
          <color indexed="64"/>
        </left>
      </border>
    </odxf>
    <ndxf>
      <border outline="0">
        <left style="thin">
          <color indexed="64"/>
        </left>
      </border>
    </ndxf>
  </rcc>
  <rcc rId="4053" sId="1">
    <oc r="A165">
      <v>112</v>
    </oc>
    <nc r="A165">
      <v>159</v>
    </nc>
  </rcc>
  <rcc rId="4054" sId="1">
    <oc r="A166">
      <v>113</v>
    </oc>
    <nc r="A166">
      <v>160</v>
    </nc>
  </rcc>
  <rcc rId="4055" sId="1" odxf="1" dxf="1">
    <oc r="A167">
      <v>115</v>
    </oc>
    <nc r="A167">
      <v>161</v>
    </nc>
    <odxf>
      <border outline="0">
        <left style="medium">
          <color indexed="64"/>
        </left>
      </border>
    </odxf>
    <ndxf>
      <border outline="0">
        <left style="thin">
          <color indexed="64"/>
        </left>
      </border>
    </ndxf>
  </rcc>
  <rfmt sheetId="1" sqref="S1:AK1048576">
    <dxf>
      <alignment horizontal="center"/>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9" sId="1" numFmtId="19">
    <oc r="L167">
      <v>43743</v>
    </oc>
    <nc r="L167">
      <v>43744</v>
    </nc>
  </rcc>
  <rcc rId="1640" sId="1">
    <nc r="T167">
      <v>501075</v>
    </nc>
  </rcc>
  <rcc rId="1641" sId="1">
    <nc r="U167">
      <v>0</v>
    </nc>
  </rcc>
  <rcc rId="1642" sId="1" numFmtId="4">
    <oc r="V167">
      <f>W167+X167</f>
    </oc>
    <nc r="V167">
      <v>76635</v>
    </nc>
  </rcc>
  <rcc rId="1643" sId="1">
    <nc r="W167">
      <v>76635</v>
    </nc>
  </rcc>
  <rcc rId="1644" sId="1">
    <nc r="X167">
      <v>0</v>
    </nc>
  </rcc>
  <rcc rId="1645" sId="1" odxf="1" s="1" dxf="1" numFmtId="4">
    <nc r="Y167">
      <v>11790</v>
    </nc>
    <ndxf>
      <font>
        <b val="0"/>
        <sz val="12"/>
        <color auto="1"/>
        <name val="Calibri"/>
        <family val="2"/>
        <scheme val="minor"/>
      </font>
      <numFmt numFmtId="4" formatCode="#,##0.00"/>
    </ndxf>
  </rcc>
  <rcc rId="1646" sId="1" numFmtId="4">
    <nc r="Z167">
      <v>11790</v>
    </nc>
  </rcc>
  <rcc rId="1647" sId="1" numFmtId="4">
    <nc r="AA167">
      <v>0</v>
    </nc>
  </rcc>
  <rcc rId="1648" sId="1">
    <nc r="AH167" t="inlineStr">
      <is>
        <t>implementare</t>
      </is>
    </nc>
  </rcc>
  <rfmt sheetId="1" sqref="W167:AH167" start="0" length="2147483647">
    <dxf>
      <font>
        <b val="0"/>
        <family val="2"/>
      </font>
    </dxf>
  </rfmt>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056" sId="1" eol="1" ref="A168:XFD168" action="insertRow">
    <undo index="65535" exp="area" ref3D="1" dr="$H$1:$N$1048576" dn="Z_65B035E3_87FA_46C5_996E_864F2C8D0EBC_.wvu.Cols" sId="1"/>
    <undo index="65535" exp="area" ref3D="1" dr="$G$1:$R$1048576" dn="Z_36624B2D_80F9_4F79_AC4A_B3547C36F23F_.wvu.Cols" sId="1"/>
  </rrc>
  <rfmt sheetId="1" sqref="AE168" start="0" length="0">
    <dxf>
      <numFmt numFmtId="165" formatCode="#,##0.00_ ;\-#,##0.00\ "/>
    </dxf>
  </rfmt>
  <rcc rId="4057" sId="1">
    <nc r="AG168">
      <f>AE168+AF168</f>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9" sId="1" numFmtId="19">
    <oc r="L312">
      <v>43743</v>
    </oc>
    <nc r="L312">
      <v>43744</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01F9774-8BE7-424D-87C2-1026F3FA2E93}" action="delete"/>
  <rdn rId="0" localSheetId="1" customView="1" name="Z_901F9774_8BE7_424D_87C2_1026F3FA2E93_.wvu.PrintArea" hidden="1" oldHidden="1">
    <formula>Sheet1!$A$1:$AL$339</formula>
    <oldFormula>Sheet1!$A$1:$AL$339</oldFormula>
  </rdn>
  <rdn rId="0" localSheetId="1" customView="1" name="Z_901F9774_8BE7_424D_87C2_1026F3FA2E93_.wvu.FilterData" hidden="1" oldHidden="1">
    <formula>Sheet1!$C$1:$C$346</formula>
    <oldFormula>Sheet1!$D$1:$D$346</oldFormula>
  </rdn>
  <rcv guid="{901F9774-8BE7-424D-87C2-1026F3FA2E93}"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2" sId="1">
    <nc r="AH313" t="inlineStr">
      <is>
        <t>implementare</t>
      </is>
    </nc>
  </rcc>
  <rcc rId="1653" sId="1">
    <nc r="AH314" t="inlineStr">
      <is>
        <t>implementare</t>
      </is>
    </nc>
  </rcc>
  <rcc rId="1654" sId="1">
    <nc r="J313" t="inlineStr">
      <is>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5" sId="1" numFmtId="19">
    <nc r="K314">
      <v>43257</v>
    </nc>
  </rcc>
  <rcc rId="1656" sId="1" numFmtId="19">
    <nc r="L314">
      <v>43988</v>
    </nc>
  </rcc>
  <rcc rId="1657" sId="1">
    <nc r="N314" t="inlineStr">
      <is>
        <t>Proiect cu acoperire națională</t>
      </is>
    </nc>
  </rcc>
  <rcc rId="1658" sId="1">
    <nc r="O314" t="inlineStr">
      <is>
        <t>Bucuresti</t>
      </is>
    </nc>
  </rcc>
  <rcc rId="1659" sId="1">
    <nc r="P314" t="inlineStr">
      <is>
        <t>Bucuresti</t>
      </is>
    </nc>
  </rcc>
  <rcc rId="1660" sId="1">
    <nc r="Q314" t="inlineStr">
      <is>
        <t>APC</t>
      </is>
    </nc>
  </rcc>
  <rcc rId="1661" sId="1">
    <nc r="R314"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2" sId="1">
    <nc r="G314" t="inlineStr">
      <is>
        <t>Consolidarea capacității instituționale a Oficiului Național al Registrului Comerțului, a sistemului registrului comerțului și a sistemului de publicitate legală</t>
      </is>
    </nc>
  </rcc>
  <rcc rId="1663" sId="1">
    <nc r="H314" t="inlineStr">
      <is>
        <t>Consolidarea capacității instituționale a Oficiului Național al Registrului Comerțului, a sistemului registrului comerțului și a sistemului de publicitate legală</t>
      </is>
    </nc>
  </rcc>
  <rcc rId="1664" sId="1">
    <nc r="I314" t="inlineStr">
      <is>
        <t>n.a</t>
      </is>
    </nc>
  </rcc>
  <rcc rId="1665" sId="1" numFmtId="4">
    <nc r="Z314">
      <v>3800003.18</v>
    </nc>
  </rcc>
  <rcc rId="1666" sId="1" numFmtId="4">
    <nc r="AA314">
      <v>1292321.75</v>
    </nc>
  </rcc>
  <rfmt sheetId="1" sqref="T314" start="0" length="0">
    <dxf>
      <font>
        <sz val="12"/>
        <color auto="1"/>
      </font>
      <numFmt numFmtId="35" formatCode="_-* #,##0.00\ _l_e_i_-;\-* #,##0.00\ _l_e_i_-;_-* &quot;-&quot;??\ _l_e_i_-;_-@_-"/>
      <fill>
        <patternFill patternType="none">
          <bgColor indexed="65"/>
        </patternFill>
      </fill>
      <alignment horizontal="general" vertical="bottom" wrapText="0"/>
      <border outline="0">
        <left/>
        <right/>
        <top/>
        <bottom/>
      </border>
    </dxf>
  </rfmt>
  <rfmt sheetId="1" sqref="U314" start="0" length="0">
    <dxf>
      <font>
        <sz val="12"/>
        <color auto="1"/>
      </font>
      <numFmt numFmtId="35" formatCode="_-* #,##0.00\ _l_e_i_-;\-* #,##0.00\ _l_e_i_-;_-* &quot;-&quot;??\ _l_e_i_-;_-@_-"/>
      <fill>
        <patternFill patternType="none">
          <bgColor indexed="65"/>
        </patternFill>
      </fill>
      <alignment horizontal="general" vertical="bottom" wrapText="0"/>
      <border outline="0">
        <left/>
        <right/>
        <top/>
        <bottom/>
      </border>
    </dxf>
  </rfmt>
  <rfmt sheetId="1" sqref="T314" start="0" length="0">
    <dxf>
      <font>
        <sz val="12"/>
        <color auto="1"/>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14" start="0" length="0">
    <dxf>
      <font>
        <sz val="12"/>
        <color auto="1"/>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1667" sId="1" numFmtId="4">
    <nc r="T314">
      <v>21533351.34</v>
    </nc>
  </rcc>
  <rcc rId="1668" sId="1" numFmtId="4">
    <nc r="AC314">
      <v>0</v>
    </nc>
  </rcc>
  <rcc rId="1669" sId="1" numFmtId="4">
    <nc r="AD314">
      <v>0</v>
    </nc>
  </rcc>
  <rcc rId="1670" sId="1" numFmtId="4">
    <nc r="AF314">
      <v>0</v>
    </nc>
  </rcc>
  <rcc rId="1671" sId="1" numFmtId="4">
    <nc r="U314">
      <v>5169286.9800000004</v>
    </nc>
  </rcc>
  <rcv guid="{7C1B4D6D-D666-48DD-AB17-E00791B6F0B6}" action="delete"/>
  <rdn rId="0" localSheetId="1" customView="1" name="Z_7C1B4D6D_D666_48DD_AB17_E00791B6F0B6_.wvu.PrintArea" hidden="1" oldHidden="1">
    <formula>Sheet1!$A$1:$AL$339</formula>
    <oldFormula>Sheet1!$A$1:$AL$339</oldFormula>
  </rdn>
  <rdn rId="0" localSheetId="1" customView="1" name="Z_7C1B4D6D_D666_48DD_AB17_E00791B6F0B6_.wvu.FilterData" hidden="1" oldHidden="1">
    <formula>Sheet1!$A$6:$DG$321</formula>
    <oldFormula>Sheet1!$A$6:$DG$321</oldFormula>
  </rdn>
  <rcv guid="{7C1B4D6D-D666-48DD-AB17-E00791B6F0B6}"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4" sId="1">
    <nc r="J314" t="inlineStr">
      <is>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is>
    </nc>
  </rcc>
  <rcv guid="{7C1B4D6D-D666-48DD-AB17-E00791B6F0B6}" action="delete"/>
  <rdn rId="0" localSheetId="1" customView="1" name="Z_7C1B4D6D_D666_48DD_AB17_E00791B6F0B6_.wvu.PrintArea" hidden="1" oldHidden="1">
    <formula>Sheet1!$A$1:$AL$339</formula>
    <oldFormula>Sheet1!$A$1:$AL$339</oldFormula>
  </rdn>
  <rdn rId="0" localSheetId="1" customView="1" name="Z_7C1B4D6D_D666_48DD_AB17_E00791B6F0B6_.wvu.FilterData" hidden="1" oldHidden="1">
    <formula>Sheet1!$A$6:$DG$321</formula>
    <oldFormula>Sheet1!$A$6:$DG$321</oldFormula>
  </rdn>
  <rcv guid="{7C1B4D6D-D666-48DD-AB17-E00791B6F0B6}"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 sId="1" odxf="1" dxf="1">
    <nc r="M167">
      <f>S167/AE167*100</f>
    </nc>
    <odxf>
      <font>
        <b/>
        <sz val="12"/>
        <color auto="1"/>
      </font>
      <numFmt numFmtId="0" formatCode="General"/>
    </odxf>
    <ndxf>
      <font>
        <b val="0"/>
        <sz val="12"/>
        <color auto="1"/>
      </font>
      <numFmt numFmtId="164" formatCode="0.000000000"/>
    </ndxf>
  </rcc>
  <rcc rId="1678" sId="1">
    <nc r="N167">
      <v>3</v>
    </nc>
  </rcc>
  <rfmt sheetId="1" sqref="T167">
    <dxf>
      <numFmt numFmtId="167" formatCode="0.0"/>
    </dxf>
  </rfmt>
  <rfmt sheetId="1" sqref="T167">
    <dxf>
      <numFmt numFmtId="35" formatCode="_-* #,##0.00\ _l_e_i_-;\-* #,##0.00\ _l_e_i_-;_-* &quot;-&quot;??\ _l_e_i_-;_-@_-"/>
    </dxf>
  </rfmt>
  <rfmt sheetId="1" s="1" sqref="T167" start="0" length="0">
    <dxf>
      <font>
        <b val="0"/>
        <sz val="12"/>
        <color auto="1"/>
        <name val="Calibri"/>
        <family val="2"/>
        <charset val="238"/>
        <scheme val="minor"/>
      </font>
      <numFmt numFmtId="165" formatCode="#,##0.00_ ;\-#,##0.00\ "/>
    </dxf>
  </rfmt>
  <rfmt sheetId="1" s="1" sqref="U167" start="0" length="0">
    <dxf>
      <font>
        <b val="0"/>
        <sz val="12"/>
        <color auto="1"/>
        <name val="Calibri"/>
        <family val="2"/>
        <charset val="238"/>
        <scheme val="minor"/>
      </font>
      <numFmt numFmtId="165" formatCode="#,##0.00_ ;\-#,##0.00\ "/>
    </dxf>
  </rfmt>
  <rfmt sheetId="1" s="1" sqref="W167" start="0" length="0">
    <dxf>
      <numFmt numFmtId="165" formatCode="#,##0.00_ ;\-#,##0.00\ "/>
    </dxf>
  </rfmt>
  <rfmt sheetId="1" s="1" sqref="X167" start="0" length="0">
    <dxf>
      <numFmt numFmtId="165" formatCode="#,##0.00_ ;\-#,##0.00\ "/>
    </dxf>
  </rfmt>
  <rcc rId="1679" sId="1">
    <nc r="AC167">
      <v>0</v>
    </nc>
  </rcc>
  <rcc rId="1680" sId="1">
    <nc r="AD167">
      <v>0</v>
    </nc>
  </rcc>
  <rrc rId="1681" sId="1" ref="A168:XFD168" action="insertRow">
    <undo index="65535" exp="area" ref3D="1" dr="$H$1:$N$1048576" dn="Z_65B035E3_87FA_46C5_996E_864F2C8D0EBC_.wvu.Cols" sId="1"/>
  </rrc>
  <rrc rId="1682" sId="1" ref="A168:XFD168" action="insertRow">
    <undo index="65535" exp="area" ref3D="1" dr="$H$1:$N$1048576" dn="Z_65B035E3_87FA_46C5_996E_864F2C8D0EBC_.wvu.Cols" sId="1"/>
  </rrc>
  <rcc rId="1683" sId="1">
    <nc r="S168">
      <f>T168+U168</f>
    </nc>
  </rcc>
  <rcc rId="1684" sId="1">
    <nc r="S169">
      <f>T169+U169</f>
    </nc>
  </rcc>
  <rcc rId="1685" sId="1">
    <oc r="S170">
      <f>T170+U170</f>
    </oc>
    <nc r="S170">
      <f>T170+U170</f>
    </nc>
  </rcc>
  <rfmt sheetId="1" sqref="Y170" start="0" length="0">
    <dxf>
      <font>
        <b val="0"/>
        <sz val="12"/>
        <color auto="1"/>
      </font>
      <numFmt numFmtId="4" formatCode="#,##0.00"/>
    </dxf>
  </rfmt>
  <rcc rId="1686" sId="1">
    <nc r="AB168">
      <f>AC168+AD168</f>
    </nc>
  </rcc>
  <rcc rId="1687" sId="1">
    <nc r="AB169">
      <f>AC169+AD169</f>
    </nc>
  </rcc>
  <rcc rId="1688" sId="1">
    <oc r="AB170">
      <f>AC170+AD170</f>
    </oc>
    <nc r="AB170">
      <f>AC170+AD170</f>
    </nc>
  </rcc>
  <rcc rId="1689" sId="1">
    <oc r="AE167">
      <f>S167+V167+Y167+AB167</f>
    </oc>
    <nc r="AE167">
      <f>S167+V167+Y167+AB167</f>
    </nc>
  </rcc>
  <rcc rId="1690" sId="1">
    <oc r="AG167">
      <f>AE167+AF167</f>
    </oc>
    <nc r="AG167">
      <f>AE167+AF167</f>
    </nc>
  </rcc>
  <rcc rId="1691" sId="1">
    <nc r="AG169">
      <f>AE169+AF169</f>
    </nc>
  </rcc>
  <rcc rId="1692" sId="1">
    <oc r="AG170">
      <f>AE170+AF170</f>
    </oc>
    <nc r="AG170">
      <f>AE170+AF170</f>
    </nc>
  </rcc>
  <rcc rId="1693" sId="1">
    <nc r="AG168">
      <f>AE168+AF168</f>
    </nc>
  </rcc>
  <rcc rId="1694" sId="1" numFmtId="4">
    <oc r="V167">
      <v>76635</v>
    </oc>
    <nc r="V167">
      <f>W167+X167</f>
    </nc>
  </rcc>
  <rcc rId="1695" sId="1" odxf="1" s="1" dxf="1" numFmtId="4">
    <oc r="Y167">
      <v>11790</v>
    </oc>
    <nc r="Y167">
      <f>Z167+AA167</f>
    </nc>
    <odxf>
      <font>
        <b val="0"/>
        <i val="0"/>
        <strike val="0"/>
        <condense val="0"/>
        <extend val="0"/>
        <outline val="0"/>
        <shadow val="0"/>
        <u val="none"/>
        <vertAlign val="baseline"/>
        <sz val="12"/>
        <color auto="1"/>
        <name val="Calibri"/>
        <family val="2"/>
        <scheme val="minor"/>
      </font>
      <numFmt numFmtId="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rcc>
  <rcc rId="1696" sId="1">
    <oc r="AB167">
      <f>AC167+AD167</f>
    </oc>
    <nc r="AB167">
      <f>AC167+AD167</f>
    </nc>
  </rcc>
  <rcc rId="1697" sId="1" numFmtId="4">
    <nc r="AF167">
      <v>0</v>
    </nc>
  </rcc>
  <rcc rId="1698" sId="1">
    <nc r="AE168">
      <f>S168+V168+Y168+AB168</f>
    </nc>
  </rcc>
  <rcc rId="1699" sId="1">
    <nc r="AE169">
      <f>S169+V169+Y169+AB169</f>
    </nc>
  </rcc>
  <rcc rId="1700" sId="1">
    <oc r="AE170">
      <f>S170+V170+Y170+AB170</f>
    </oc>
    <nc r="AE170">
      <f>S170+V170+Y170+AB170</f>
    </nc>
  </rcc>
  <rcc rId="1701" sId="1" odxf="1" s="1" dxf="1" numFmtId="4">
    <nc r="Y168">
      <f>Z168+AA168</f>
    </nc>
    <ndxf/>
  </rcc>
  <rcc rId="1702" sId="1" odxf="1" s="1" dxf="1" numFmtId="4">
    <nc r="Y169">
      <f>Z169+AA169</f>
    </nc>
    <ndxf/>
  </rcc>
  <rcc rId="1703" sId="1" odxf="1" s="1" dxf="1" numFmtId="4">
    <nc r="Y170">
      <f>Z170+AA170</f>
    </nc>
    <ndxf/>
  </rcc>
  <rcc rId="1704" sId="1" numFmtId="4">
    <nc r="V168">
      <f>W168+X168</f>
    </nc>
  </rcc>
  <rcc rId="1705" sId="1" numFmtId="4">
    <nc r="V169">
      <f>W169+X169</f>
    </nc>
  </rcc>
  <rcc rId="1706" sId="1" numFmtId="4">
    <oc r="V170">
      <f>W170+X170</f>
    </oc>
    <nc r="V170">
      <f>W170+X170</f>
    </nc>
  </rcc>
  <rcv guid="{7C1B4D6D-D666-48DD-AB17-E00791B6F0B6}" action="delete"/>
  <rdn rId="0" localSheetId="1" customView="1" name="Z_7C1B4D6D_D666_48DD_AB17_E00791B6F0B6_.wvu.PrintArea" hidden="1" oldHidden="1">
    <formula>Sheet1!$A$1:$AL$341</formula>
    <oldFormula>Sheet1!$A$1:$AL$341</oldFormula>
  </rdn>
  <rdn rId="0" localSheetId="1" customView="1" name="Z_7C1B4D6D_D666_48DD_AB17_E00791B6F0B6_.wvu.FilterData" hidden="1" oldHidden="1">
    <formula>Sheet1!$A$6:$DG$323</formula>
    <oldFormula>Sheet1!$A$6:$DG$323</oldFormula>
  </rdn>
  <rcv guid="{7C1B4D6D-D666-48DD-AB17-E00791B6F0B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5" sId="1">
    <nc r="H340" t="inlineStr">
      <is>
        <t>Fundația Orizont</t>
      </is>
    </nc>
  </rcc>
  <rcc rId="1446" sId="1">
    <nc r="I340" t="inlineStr">
      <is>
        <t>na</t>
      </is>
    </nc>
  </rcc>
  <rfmt sheetId="1" sqref="G340" start="0" length="0">
    <dxf>
      <alignment horizontal="general" vertical="bottom"/>
    </dxf>
  </rfmt>
  <rfmt sheetId="1" xfDxf="1" sqref="G340" start="0" length="0">
    <dxf>
      <font>
        <i/>
      </font>
      <alignment wrapText="1"/>
    </dxf>
  </rfmt>
  <rcc rId="1447" sId="1" odxf="1" dxf="1">
    <nc r="G340" t="inlineStr">
      <is>
        <t>„Politici Publice in Economie Sociala - P.P.E.S"</t>
      </is>
    </nc>
    <ndxf>
      <font>
        <i val="0"/>
        <sz val="11"/>
        <color theme="1"/>
        <name val="Calibri"/>
        <family val="2"/>
        <charset val="238"/>
        <scheme val="minor"/>
      </font>
      <alignment horizontal="center" vertical="center"/>
      <border outline="0">
        <left style="thin">
          <color indexed="64"/>
        </left>
        <right style="thin">
          <color indexed="64"/>
        </right>
        <top style="thin">
          <color indexed="64"/>
        </top>
        <bottom style="thin">
          <color indexed="64"/>
        </bottom>
      </border>
    </ndxf>
  </rcc>
  <rfmt sheetId="1" sqref="I340">
    <dxf>
      <alignment horizontal="center"/>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9" sId="1">
    <oc r="AG166">
      <f>AE166+AF166</f>
    </oc>
    <nc r="AG166" t="inlineStr">
      <is>
        <t xml:space="preserve"> </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0" sId="1">
    <nc r="N306" t="inlineStr">
      <is>
        <t>Proiect cu acoperire națională</t>
      </is>
    </nc>
  </rcc>
  <rcc rId="1711" sId="1">
    <nc r="O306" t="inlineStr">
      <is>
        <t>București</t>
      </is>
    </nc>
  </rcc>
  <rcc rId="1712" sId="1">
    <nc r="P306" t="inlineStr">
      <is>
        <t>București</t>
      </is>
    </nc>
  </rcc>
  <rcc rId="1713" sId="1">
    <nc r="Q306" t="inlineStr">
      <is>
        <t>APC</t>
      </is>
    </nc>
  </rcc>
  <rcc rId="1714" sId="1">
    <nc r="R306" t="inlineStr">
      <is>
        <t>119 - Investiții în capacitatea instituțională și în eficiența administrațiilor și a serviciilor publice la nivel național, regional și local, în perspectiva realizării de reforme, a unei mai bune legiferări și a bunei guvernanțe</t>
      </is>
    </nc>
  </rcc>
  <rcc rId="1715" sId="1" numFmtId="4">
    <nc r="Z306">
      <v>0</v>
    </nc>
  </rcc>
  <rcc rId="1716" sId="1" numFmtId="4">
    <nc r="AA306">
      <v>0</v>
    </nc>
  </rcc>
  <rcc rId="1717" sId="1" numFmtId="4">
    <oc r="AB307">
      <f>AC307+AD307</f>
    </oc>
    <nc r="AB307">
      <f>AC307+AD307</f>
    </nc>
  </rcc>
  <rcc rId="1718" sId="1" numFmtId="4">
    <nc r="AF307">
      <v>0</v>
    </nc>
  </rcc>
  <rcv guid="{7C1B4D6D-D666-48DD-AB17-E00791B6F0B6}" action="delete"/>
  <rdn rId="0" localSheetId="1" customView="1" name="Z_7C1B4D6D_D666_48DD_AB17_E00791B6F0B6_.wvu.PrintArea" hidden="1" oldHidden="1">
    <formula>Sheet1!$A$1:$AL$341</formula>
    <oldFormula>Sheet1!$A$1:$AL$341</oldFormula>
  </rdn>
  <rdn rId="0" localSheetId="1" customView="1" name="Z_7C1B4D6D_D666_48DD_AB17_E00791B6F0B6_.wvu.FilterData" hidden="1" oldHidden="1">
    <formula>Sheet1!$A$6:$DG$323</formula>
    <oldFormula>Sheet1!$A$6:$DG$323</oldFormula>
  </rdn>
  <rcv guid="{7C1B4D6D-D666-48DD-AB17-E00791B6F0B6}"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22" start="0" length="0">
    <dxf>
      <fill>
        <patternFill>
          <bgColor theme="9" tint="0.59999389629810485"/>
        </patternFill>
      </fill>
      <border outline="0">
        <left style="medium">
          <color indexed="64"/>
        </left>
      </border>
    </dxf>
  </rfmt>
  <rfmt sheetId="1" sqref="C322" start="0" length="0">
    <dxf>
      <font>
        <sz val="12"/>
        <color auto="1"/>
      </font>
      <fill>
        <patternFill>
          <bgColor theme="9" tint="0.59999389629810485"/>
        </patternFill>
      </fill>
      <border outline="0">
        <left style="medium">
          <color indexed="64"/>
        </left>
      </border>
    </dxf>
  </rfmt>
  <rfmt sheetId="1" sqref="D322" start="0" length="0">
    <dxf>
      <fill>
        <patternFill>
          <bgColor theme="9" tint="0.59999389629810485"/>
        </patternFill>
      </fill>
      <border outline="0">
        <left style="medium">
          <color indexed="64"/>
        </left>
      </border>
    </dxf>
  </rfmt>
  <rfmt sheetId="1" sqref="E322" start="0" length="0">
    <dxf>
      <border outline="0">
        <left style="medium">
          <color indexed="64"/>
        </left>
      </border>
    </dxf>
  </rfmt>
  <rfmt sheetId="1" sqref="F322" start="0" length="0">
    <dxf>
      <fill>
        <patternFill>
          <bgColor theme="9" tint="0.59999389629810485"/>
        </patternFill>
      </fill>
      <border outline="0">
        <left style="medium">
          <color indexed="64"/>
        </left>
      </border>
    </dxf>
  </rfmt>
  <rcc rId="1721" sId="1">
    <nc r="B317">
      <v>111319</v>
    </nc>
  </rcc>
  <rcc rId="1722" sId="1">
    <nc r="C317">
      <v>359</v>
    </nc>
  </rcc>
  <rcc rId="1723" sId="1">
    <nc r="E317" t="inlineStr">
      <is>
        <t>AP1/11i /1.1</t>
      </is>
    </nc>
  </rcc>
  <rcc rId="1724" sId="1">
    <nc r="F317" t="inlineStr">
      <is>
        <t>CP 2/2017 (MySMIS: POCA/111/1/1)</t>
      </is>
    </nc>
  </rcc>
  <rcc rId="1725" sId="1">
    <nc r="D317" t="inlineStr">
      <is>
        <t>MN</t>
      </is>
    </nc>
  </rcc>
  <rcc rId="1726" sId="1">
    <nc r="H317" t="inlineStr">
      <is>
        <t>Fundația Corona</t>
      </is>
    </nc>
  </rcc>
  <rcc rId="1727" sId="1" numFmtId="19">
    <nc r="K317">
      <v>43256</v>
    </nc>
  </rcc>
  <rcc rId="1728" sId="1" numFmtId="19">
    <nc r="L317">
      <v>43743</v>
    </nc>
  </rcc>
  <rcc rId="1729" sId="1" odxf="1" dxf="1">
    <nc r="N317" t="inlineStr">
      <is>
        <t>Proiect cu acoperire națională</t>
      </is>
    </nc>
    <odxf>
      <fill>
        <patternFill patternType="solid">
          <bgColor theme="0"/>
        </patternFill>
      </fill>
    </odxf>
    <ndxf>
      <fill>
        <patternFill patternType="none">
          <bgColor indexed="65"/>
        </patternFill>
      </fill>
    </ndxf>
  </rcc>
  <rcc rId="1730" sId="1" odxf="1" dxf="1">
    <nc r="O317" t="inlineStr">
      <is>
        <t>București</t>
      </is>
    </nc>
    <odxf>
      <fill>
        <patternFill patternType="solid">
          <bgColor theme="0"/>
        </patternFill>
      </fill>
    </odxf>
    <ndxf>
      <fill>
        <patternFill patternType="none">
          <bgColor indexed="65"/>
        </patternFill>
      </fill>
    </ndxf>
  </rcc>
  <rcc rId="1731" sId="1" odxf="1" dxf="1">
    <nc r="P317" t="inlineStr">
      <is>
        <t>Bucuresști</t>
      </is>
    </nc>
    <odxf>
      <fill>
        <patternFill patternType="solid">
          <bgColor theme="0"/>
        </patternFill>
      </fill>
    </odxf>
    <ndxf>
      <fill>
        <patternFill patternType="none">
          <bgColor indexed="65"/>
        </patternFill>
      </fill>
    </ndxf>
  </rcc>
  <rcc rId="1732" sId="1" odxf="1" dxf="1">
    <nc r="Q317" t="inlineStr">
      <is>
        <t>ONG</t>
      </is>
    </nc>
    <odxf>
      <fill>
        <patternFill patternType="solid">
          <bgColor theme="0"/>
        </patternFill>
      </fill>
    </odxf>
    <ndxf>
      <fill>
        <patternFill patternType="none">
          <bgColor indexed="65"/>
        </patternFill>
      </fill>
    </ndxf>
  </rcc>
  <rcc rId="1733" sId="1">
    <nc r="R317"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4" sId="1" numFmtId="4">
    <nc r="T317">
      <v>663565.56000000006</v>
    </nc>
  </rcc>
  <rcc rId="1735" sId="1" numFmtId="4">
    <nc r="U317">
      <v>159295.26</v>
    </nc>
  </rcc>
  <rcc rId="1736" sId="1" numFmtId="4">
    <nc r="W317">
      <v>117099.8</v>
    </nc>
  </rcc>
  <rcc rId="1737" sId="1" numFmtId="4">
    <nc r="X317">
      <v>39823.82</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8" sId="1" numFmtId="4">
    <nc r="AC317">
      <v>15931.91</v>
    </nc>
  </rcc>
  <rcc rId="1739" sId="1" numFmtId="4">
    <nc r="AD317">
      <v>4063.64</v>
    </nc>
  </rcc>
  <rcc rId="1740" sId="1" numFmtId="4">
    <nc r="AF317">
      <v>0</v>
    </nc>
  </rcc>
  <rcc rId="1741" sId="1">
    <nc r="AH317" t="inlineStr">
      <is>
        <t>implementare</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42" sId="1" ref="A338:XFD338" action="insertRow">
    <undo index="65535" exp="area" ref3D="1" dr="$H$1:$N$1048576" dn="Z_65B035E3_87FA_46C5_996E_864F2C8D0EBC_.wvu.Cols" sId="1"/>
  </rrc>
  <rrc rId="1743" sId="1" ref="A338:XFD338" action="insertRow">
    <undo index="65535" exp="area" ref3D="1" dr="$H$1:$N$1048576" dn="Z_65B035E3_87FA_46C5_996E_864F2C8D0EBC_.wvu.Cols" sId="1"/>
  </rrc>
  <rcc rId="1744" sId="1" xfDxf="1" dxf="1">
    <nc r="F338" t="inlineStr">
      <is>
        <t>CP6 less /2017</t>
      </is>
    </nc>
    <ndxf>
      <font>
        <b/>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cc rId="1745" sId="1">
    <nc r="E338" t="inlineStr">
      <is>
        <t>TOTAL</t>
      </is>
    </nc>
  </rcc>
  <rcc rId="1746" sId="1">
    <nc r="D338">
      <f>COUNTIFS(F$7:F$325,$F338)</f>
    </nc>
  </rcc>
  <rcc rId="1747" sId="1">
    <nc r="S338">
      <f>SUMIFS(S$7:S$325,$F$7:$F$325,$F338)</f>
    </nc>
  </rcc>
  <rcc rId="1748" sId="1">
    <nc r="T338">
      <f>SUMIFS(T$7:T$325,$F$7:$F$325,$F338)</f>
    </nc>
  </rcc>
  <rcc rId="1749" sId="1">
    <nc r="U338">
      <f>SUMIFS(U$7:U$325,$F$7:$F$325,$F338)</f>
    </nc>
  </rcc>
  <rcc rId="1750" sId="1">
    <nc r="V338">
      <f>SUMIFS(V$7:V$325,$F$7:$F$325,$F338)</f>
    </nc>
  </rcc>
  <rcc rId="1751" sId="1">
    <nc r="W338">
      <f>SUMIFS(W$7:W$325,$F$7:$F$325,$F338)</f>
    </nc>
  </rcc>
  <rcc rId="1752" sId="1">
    <nc r="X338">
      <f>SUMIFS(X$7:X$325,$F$7:$F$325,$F338)</f>
    </nc>
  </rcc>
  <rcc rId="1753" sId="1">
    <nc r="Y338">
      <f>SUMIFS(Y$7:Y$325,$F$7:$F$325,$F338)</f>
    </nc>
  </rcc>
  <rcc rId="1754" sId="1">
    <nc r="Z338">
      <f>SUMIFS(Z$7:Z$325,$F$7:$F$325,$F338)</f>
    </nc>
  </rcc>
  <rcc rId="1755" sId="1">
    <nc r="AA338">
      <f>SUMIFS(AA$7:AA$325,$F$7:$F$325,$F338)</f>
    </nc>
  </rcc>
  <rcc rId="1756" sId="1">
    <nc r="AB338">
      <f>SUMIFS(AB$7:AB$325,$F$7:$F$325,$F338)</f>
    </nc>
  </rcc>
  <rcc rId="1757" sId="1">
    <nc r="AC338">
      <f>SUMIFS(AC$7:AC$325,$F$7:$F$325,$F338)</f>
    </nc>
  </rcc>
  <rcc rId="1758" sId="1">
    <nc r="AD338">
      <f>SUMIFS(AD$7:AD$325,$F$7:$F$325,$F338)</f>
    </nc>
  </rcc>
  <rcc rId="1759" sId="1">
    <nc r="AE338">
      <f>SUMIFS(AE$7:AE$325,$F$7:$F$325,$F338)</f>
    </nc>
  </rcc>
  <rcc rId="1760" sId="1">
    <nc r="AF338">
      <f>SUMIFS(AF$7:AF$325,$F$7:$F$325,$F338)</f>
    </nc>
  </rcc>
  <rcc rId="1761" sId="1">
    <nc r="AG338">
      <f>SUMIFS(AG$7:AG$325,$F$7:$F$325,$F338)</f>
    </nc>
  </rcc>
  <rcc rId="1762" sId="1">
    <nc r="AJ338">
      <f>SUMIFS(AJ$7:AJ$325,$F$7:$F$325,$F338)</f>
    </nc>
  </rcc>
  <rcc rId="1763" sId="1">
    <nc r="AK338">
      <f>SUMIFS(AK$7:AK$325,$F$7:$F$325,$F338)</f>
    </nc>
  </rcc>
  <rcc rId="1764" sId="1">
    <nc r="S339">
      <f>SUMIFS(S$7:S$325,$F$7:$F$325,$F339)</f>
    </nc>
  </rcc>
  <rcc rId="1765" sId="1">
    <nc r="T339">
      <f>SUMIFS(T$7:T$325,$F$7:$F$325,$F339)</f>
    </nc>
  </rcc>
  <rcc rId="1766" sId="1">
    <nc r="U339">
      <f>SUMIFS(U$7:U$325,$F$7:$F$325,$F339)</f>
    </nc>
  </rcc>
  <rcc rId="1767" sId="1">
    <nc r="V339">
      <f>SUMIFS(V$7:V$325,$F$7:$F$325,$F339)</f>
    </nc>
  </rcc>
  <rcc rId="1768" sId="1">
    <nc r="W339">
      <f>SUMIFS(W$7:W$325,$F$7:$F$325,$F339)</f>
    </nc>
  </rcc>
  <rcc rId="1769" sId="1">
    <nc r="X339">
      <f>SUMIFS(X$7:X$325,$F$7:$F$325,$F339)</f>
    </nc>
  </rcc>
  <rcc rId="1770" sId="1">
    <nc r="Y339">
      <f>SUMIFS(Y$7:Y$325,$F$7:$F$325,$F339)</f>
    </nc>
  </rcc>
  <rcc rId="1771" sId="1">
    <nc r="Z339">
      <f>SUMIFS(Z$7:Z$325,$F$7:$F$325,$F339)</f>
    </nc>
  </rcc>
  <rcc rId="1772" sId="1">
    <nc r="AA339">
      <f>SUMIFS(AA$7:AA$325,$F$7:$F$325,$F339)</f>
    </nc>
  </rcc>
  <rcc rId="1773" sId="1">
    <nc r="AB339">
      <f>SUMIFS(AB$7:AB$325,$F$7:$F$325,$F339)</f>
    </nc>
  </rcc>
  <rcc rId="1774" sId="1">
    <nc r="AC339">
      <f>SUMIFS(AC$7:AC$325,$F$7:$F$325,$F339)</f>
    </nc>
  </rcc>
  <rcc rId="1775" sId="1">
    <nc r="AD339">
      <f>SUMIFS(AD$7:AD$325,$F$7:$F$325,$F339)</f>
    </nc>
  </rcc>
  <rcc rId="1776" sId="1">
    <nc r="AE339">
      <f>SUMIFS(AE$7:AE$325,$F$7:$F$325,$F339)</f>
    </nc>
  </rcc>
  <rcc rId="1777" sId="1">
    <nc r="AF339">
      <f>SUMIFS(AF$7:AF$325,$F$7:$F$325,$F339)</f>
    </nc>
  </rcc>
  <rcc rId="1778" sId="1">
    <nc r="AG339">
      <f>SUMIFS(AG$7:AG$325,$F$7:$F$325,$F339)</f>
    </nc>
  </rcc>
  <rcc rId="1779" sId="1">
    <nc r="AJ339">
      <f>SUMIFS(AJ$7:AJ$325,$F$7:$F$325,$F339)</f>
    </nc>
  </rcc>
  <rcc rId="1780" sId="1">
    <nc r="AK339">
      <f>SUMIFS(AK$7:AK$325,$F$7:$F$325,$F339)</f>
    </nc>
  </rcc>
  <rcc rId="1781" sId="1">
    <nc r="F339" t="inlineStr">
      <is>
        <t>CP6 more /2018</t>
      </is>
    </nc>
  </rcc>
  <rcc rId="1782" sId="1">
    <nc r="D339">
      <f>COUNTIFS(F$7:F$325,$F339)</f>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Sheet1!$A$1:$AL$343</formula>
    <oldFormula>Sheet1!$A$1:$AL$343</oldFormula>
  </rdn>
  <rdn rId="0" localSheetId="1" customView="1" name="Z_7C1B4D6D_D666_48DD_AB17_E00791B6F0B6_.wvu.FilterData" hidden="1" oldHidden="1">
    <formula>Sheet1!$A$6:$DG$323</formula>
    <oldFormula>Sheet1!$A$6:$DG$323</oldFormula>
  </rdn>
  <rcv guid="{7C1B4D6D-D666-48DD-AB17-E00791B6F0B6}"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17" start="0" length="0">
    <dxf>
      <font>
        <sz val="11"/>
        <color theme="1"/>
        <name val="Calibri"/>
        <family val="2"/>
        <charset val="238"/>
        <scheme val="minor"/>
      </font>
      <alignment vertical="bottom" wrapText="0"/>
      <border outline="0">
        <left/>
        <right/>
        <top/>
        <bottom/>
      </border>
    </dxf>
  </rfmt>
  <rfmt sheetId="1" xfDxf="1" sqref="G317" start="0" length="0">
    <dxf>
      <font>
        <b/>
      </font>
      <alignment wrapText="1"/>
    </dxf>
  </rfmt>
  <rfmt sheetId="1" sqref="G317" start="0" length="0">
    <dxf>
      <font>
        <b val="0"/>
        <sz val="12"/>
        <charset val="1"/>
      </font>
      <alignment vertical="center"/>
      <border outline="0">
        <left style="thin">
          <color indexed="64"/>
        </left>
        <right style="thin">
          <color indexed="64"/>
        </right>
        <top style="thin">
          <color indexed="64"/>
        </top>
        <bottom style="thin">
          <color indexed="64"/>
        </bottom>
      </border>
    </dxf>
  </rfmt>
  <rcc rId="1785" sId="1">
    <nc r="G317" t="inlineStr">
      <is>
        <t>Bugetarea pe bază de gen în politicile public</t>
      </is>
    </nc>
  </rcc>
  <rfmt sheetId="1" xfDxf="1" sqref="I317" start="0" length="0">
    <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cc rId="1786" sId="1">
    <nc r="I317" t="inlineStr">
      <is>
        <t>FUNDAÞIA "CENTRUL DE MEDIERE SI SECURITATE COMUNITARA" 
AGENTIA NATIONALA PENTRU
EGALITATEA DE SANSE INTRE FEMEI
SI BARBATI</t>
      </is>
    </nc>
  </rcc>
  <rcv guid="{EF10298D-3F59-43F1-9A86-8C1CCA3B5D93}" action="delete"/>
  <rdn rId="0" localSheetId="1" customView="1" name="Z_EF10298D_3F59_43F1_9A86_8C1CCA3B5D93_.wvu.PrintArea" hidden="1" oldHidden="1">
    <formula>Sheet1!$A$1:$AL$343</formula>
    <oldFormula>Sheet1!$A$1:$AL$343</oldFormula>
  </rdn>
  <rdn rId="0" localSheetId="1" customView="1" name="Z_EF10298D_3F59_43F1_9A86_8C1CCA3B5D93_.wvu.FilterData" hidden="1" oldHidden="1">
    <formula>Sheet1!$A$6:$AL$343</formula>
    <oldFormula>Sheet1!$A$6:$AL$343</oldFormula>
  </rdn>
  <rcv guid="{EF10298D-3F59-43F1-9A86-8C1CCA3B5D93}"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9" sId="1">
    <nc r="J317" t="inlineStr">
      <is>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0" sId="1">
    <oc r="J317" t="inlineStr">
      <is>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t>
      </is>
    </oc>
    <nc r="J317" t="inlineStr">
      <is>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40" start="0" length="0">
    <dxf>
      <alignment vertical="top" wrapText="1"/>
    </dxf>
  </rfmt>
  <rcc rId="1448" sId="1">
    <nc r="J340" t="inlineStr">
      <is>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is>
    </nc>
  </rcc>
  <rcv guid="{EF10298D-3F59-43F1-9A86-8C1CCA3B5D93}" action="delete"/>
  <rdn rId="0" localSheetId="1" customView="1" name="Z_EF10298D_3F59_43F1_9A86_8C1CCA3B5D93_.wvu.PrintArea" hidden="1" oldHidden="1">
    <formula>Sheet1!$A$1:$AL$339</formula>
    <oldFormula>Sheet1!$A$1:$AL$339</oldFormula>
  </rdn>
  <rdn rId="0" localSheetId="1" customView="1" name="Z_EF10298D_3F59_43F1_9A86_8C1CCA3B5D93_.wvu.FilterData" hidden="1" oldHidden="1">
    <formula>Sheet1!$A$6:$AL$339</formula>
    <oldFormula>Sheet1!$A$6:$AL$339</oldFormula>
  </rdn>
  <rcv guid="{EF10298D-3F59-43F1-9A86-8C1CCA3B5D93}"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1" sId="1">
    <oc r="I266" t="inlineStr">
      <is>
        <t>1. MDRAPFE</t>
      </is>
    </oc>
    <nc r="I266" t="inlineStr">
      <is>
        <t>1. MDRAP</t>
      </is>
    </nc>
  </rcc>
  <rcv guid="{3AFE79CE-CE75-447D-8C73-1AE63A224CBA}" action="delete"/>
  <rdn rId="0" localSheetId="1" customView="1" name="Z_3AFE79CE_CE75_447D_8C73_1AE63A224CBA_.wvu.PrintArea" hidden="1" oldHidden="1">
    <formula>Sheet1!$A$1:$AL$343</formula>
    <oldFormula>Sheet1!$A$1:$AL$343</oldFormula>
  </rdn>
  <rdn rId="0" localSheetId="1" customView="1" name="Z_3AFE79CE_CE75_447D_8C73_1AE63A224CBA_.wvu.FilterData" hidden="1" oldHidden="1">
    <formula>Sheet1!$A$6:$AL$343</formula>
    <oldFormula>Sheet1!$A$6:$AL$343</oldFormula>
  </rdn>
  <rcv guid="{3AFE79CE-CE75-447D-8C73-1AE63A224CBA}"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4" sId="1">
    <nc r="B318">
      <v>111320</v>
    </nc>
  </rcc>
  <rcc rId="1795" sId="1">
    <nc r="C318">
      <v>132</v>
    </nc>
  </rcc>
  <rcc rId="1796" sId="1">
    <nc r="D318" t="inlineStr">
      <is>
        <t>OD</t>
      </is>
    </nc>
  </rcc>
  <rcc rId="1797" sId="1">
    <nc r="E318" t="inlineStr">
      <is>
        <t>AP1/11i /1.1</t>
      </is>
    </nc>
  </rcc>
  <rcc rId="1798" sId="1">
    <nc r="F318" t="inlineStr">
      <is>
        <t>CP 2/2017 (MySMIS: POCA/111/1/1)</t>
      </is>
    </nc>
  </rcc>
  <rcc rId="1799" sId="1">
    <nc r="G318" t="inlineStr">
      <is>
        <t>DAP Voluntar Dialog, Acțiune și Profesionalism în promovarea de către ONG-uri a voluntariatului în interesul copilului</t>
      </is>
    </nc>
  </rcc>
  <rcc rId="1800" sId="1">
    <nc r="H318" t="inlineStr">
      <is>
        <t>Asociația „Centrul De Resurse și Informare pentru Profesiuni Sociale" C.R.I.P.S.</t>
      </is>
    </nc>
  </rcc>
  <rcc rId="1801" sId="1">
    <nc r="I318" t="inlineStr">
      <is>
        <t>n.a.</t>
      </is>
    </nc>
  </rcc>
  <rcc rId="1802" sId="1">
    <nc r="J318" t="inlineStr">
      <is>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is>
    </nc>
  </rcc>
  <rcc rId="1803" sId="1" numFmtId="19">
    <nc r="K318">
      <v>43258</v>
    </nc>
  </rcc>
  <rcc rId="1804" sId="1" numFmtId="19">
    <nc r="L318">
      <v>43776</v>
    </nc>
  </rcc>
  <rcc rId="1805" sId="1" odxf="1" dxf="1">
    <nc r="N318" t="inlineStr">
      <is>
        <t>Proiect cu acoperire națională</t>
      </is>
    </nc>
    <odxf>
      <fill>
        <patternFill patternType="solid">
          <bgColor theme="0"/>
        </patternFill>
      </fill>
    </odxf>
    <ndxf>
      <fill>
        <patternFill patternType="none">
          <bgColor indexed="65"/>
        </patternFill>
      </fill>
    </ndxf>
  </rcc>
  <rcc rId="1806" sId="1" odxf="1" dxf="1">
    <nc r="O318" t="inlineStr">
      <is>
        <t>București</t>
      </is>
    </nc>
    <odxf>
      <fill>
        <patternFill patternType="solid">
          <bgColor theme="0"/>
        </patternFill>
      </fill>
    </odxf>
    <ndxf>
      <fill>
        <patternFill patternType="none">
          <bgColor indexed="65"/>
        </patternFill>
      </fill>
    </ndxf>
  </rcc>
  <rcc rId="1807" sId="1" odxf="1" dxf="1">
    <nc r="P318" t="inlineStr">
      <is>
        <t>Bucuresști</t>
      </is>
    </nc>
    <odxf>
      <fill>
        <patternFill patternType="solid">
          <bgColor theme="0"/>
        </patternFill>
      </fill>
    </odxf>
    <ndxf>
      <fill>
        <patternFill patternType="none">
          <bgColor indexed="65"/>
        </patternFill>
      </fill>
    </ndxf>
  </rcc>
  <rcc rId="1808" sId="1" odxf="1" dxf="1">
    <nc r="Q318" t="inlineStr">
      <is>
        <t>ONG</t>
      </is>
    </nc>
    <odxf>
      <fill>
        <patternFill patternType="solid">
          <bgColor theme="0"/>
        </patternFill>
      </fill>
    </odxf>
    <ndxf>
      <fill>
        <patternFill patternType="none">
          <bgColor indexed="65"/>
        </patternFill>
      </fill>
    </ndxf>
  </rcc>
  <rcc rId="1809" sId="1">
    <nc r="R318" t="inlineStr">
      <is>
        <t>119 - Investiții în capacitatea instituțională și în eficiența administrațiilor și a serviciilor publice la nivel național, regional și local, în perspectiva realizării de reforme, a unei mai bune legiferări și a bunei guvernanțe</t>
      </is>
    </nc>
  </rcc>
  <rcc rId="1810" sId="1" numFmtId="4">
    <nc r="T318">
      <v>601401.34</v>
    </nc>
  </rcc>
  <rcc rId="1811" sId="1" numFmtId="4">
    <nc r="U318">
      <v>144372.15</v>
    </nc>
  </rcc>
  <rcc rId="1812" sId="1" numFmtId="4">
    <nc r="X318">
      <v>36093.03</v>
    </nc>
  </rcc>
  <rcc rId="1813" sId="1" numFmtId="4">
    <nc r="AC318">
      <v>14439.398999999999</v>
    </nc>
  </rcc>
  <rcc rId="1814" sId="1" numFmtId="4">
    <nc r="AD318">
      <v>3682.9607000000001</v>
    </nc>
  </rcc>
  <rcc rId="1815" sId="1" numFmtId="4">
    <nc r="W318">
      <v>106129.65</v>
    </nc>
  </rcc>
  <rcc rId="1816" sId="1">
    <nc r="AH318" t="inlineStr">
      <is>
        <t>implementare</t>
      </is>
    </nc>
  </rcc>
  <rcv guid="{FE50EAC0-52A5-4C33-B973-65E93D03D3EA}" action="delete"/>
  <rdn rId="0" localSheetId="1" customView="1" name="Z_FE50EAC0_52A5_4C33_B973_65E93D03D3EA_.wvu.PrintArea" hidden="1" oldHidden="1">
    <formula>Sheet1!$A$1:$AL$343</formula>
    <oldFormula>Sheet1!$A$1:$AL$343</oldFormula>
  </rdn>
  <rdn rId="0" localSheetId="1" customView="1" name="Z_FE50EAC0_52A5_4C33_B973_65E93D03D3EA_.wvu.FilterData" hidden="1" oldHidden="1">
    <formula>Sheet1!$A$6:$AL$343</formula>
    <oldFormula>Sheet1!$A$6:$AL$343</oldFormula>
  </rdn>
  <rcv guid="{FE50EAC0-52A5-4C33-B973-65E93D03D3EA}"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9" sId="1" numFmtId="19">
    <oc r="L318">
      <v>43776</v>
    </oc>
    <nc r="L318">
      <v>43745</v>
    </nc>
  </rcc>
  <rcv guid="{FE50EAC0-52A5-4C33-B973-65E93D03D3EA}" action="delete"/>
  <rdn rId="0" localSheetId="1" customView="1" name="Z_FE50EAC0_52A5_4C33_B973_65E93D03D3EA_.wvu.PrintArea" hidden="1" oldHidden="1">
    <formula>Sheet1!$A$1:$AL$343</formula>
    <oldFormula>Sheet1!$A$1:$AL$343</oldFormula>
  </rdn>
  <rdn rId="0" localSheetId="1" customView="1" name="Z_FE50EAC0_52A5_4C33_B973_65E93D03D3EA_.wvu.FilterData" hidden="1" oldHidden="1">
    <formula>Sheet1!$A$6:$AL$343</formula>
    <oldFormula>Sheet1!$A$6:$AL$343</oldFormula>
  </rdn>
  <rcv guid="{FE50EAC0-52A5-4C33-B973-65E93D03D3EA}"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19" start="0" length="0">
    <dxf/>
  </rfmt>
  <rcc rId="1822" sId="1">
    <nc r="D319" t="inlineStr">
      <is>
        <t>MN</t>
      </is>
    </nc>
  </rcc>
  <rcc rId="1823" sId="1">
    <nc r="E319" t="inlineStr">
      <is>
        <t>AP1/11i /1.1</t>
      </is>
    </nc>
  </rcc>
  <rcc rId="1824" sId="1">
    <nc r="F319" t="inlineStr">
      <is>
        <t>CP 2/2017 (MySMIS: POCA/111/1/1)</t>
      </is>
    </nc>
  </rcc>
  <rcc rId="1825" sId="1">
    <nc r="C319">
      <v>353</v>
    </nc>
  </rcc>
  <rcc rId="1826" sId="1">
    <nc r="B319">
      <v>110527</v>
    </nc>
  </rcc>
  <rcc rId="1827" sId="1">
    <nc r="G319" t="inlineStr">
      <is>
        <t>Abordare integrata a politicilor sociale si
medicale prin formularea de politici publice
alternative de catre societatea civila</t>
      </is>
    </nc>
  </rcc>
  <rcc rId="1828" sId="1" xfDxf="1" dxf="1">
    <nc r="H319" t="inlineStr">
      <is>
        <t>ASOCIATIA ROMANA ANTI-SIDA</t>
      </is>
    </nc>
    <ndxf>
      <font>
        <sz val="12"/>
        <charset val="1"/>
      </font>
      <alignment vertical="center" wrapText="1"/>
      <border outline="0">
        <left style="thin">
          <color indexed="64"/>
        </left>
        <right style="thin">
          <color indexed="64"/>
        </right>
        <top style="thin">
          <color indexed="64"/>
        </top>
        <bottom style="thin">
          <color indexed="64"/>
        </bottom>
      </border>
    </ndxf>
  </rcc>
  <rcc rId="1829" sId="1">
    <nc r="I319" t="inlineStr">
      <is>
        <t>ASOCIATIA PENTRU APARAREA DREPTURILOR OMULUI IN ROMANIA - COMITETUL
HELSINKI</t>
      </is>
    </nc>
  </rcc>
  <rcc rId="1830" sId="1">
    <nc r="J319" t="inlineStr">
      <is>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is>
    </nc>
  </rcc>
  <rcv guid="{EF10298D-3F59-43F1-9A86-8C1CCA3B5D93}" action="delete"/>
  <rdn rId="0" localSheetId="1" customView="1" name="Z_EF10298D_3F59_43F1_9A86_8C1CCA3B5D93_.wvu.PrintArea" hidden="1" oldHidden="1">
    <formula>Sheet1!$A$1:$AL$343</formula>
    <oldFormula>Sheet1!$A$1:$AL$343</oldFormula>
  </rdn>
  <rdn rId="0" localSheetId="1" customView="1" name="Z_EF10298D_3F59_43F1_9A86_8C1CCA3B5D93_.wvu.FilterData" hidden="1" oldHidden="1">
    <formula>Sheet1!$A$6:$AL$343</formula>
    <oldFormula>Sheet1!$A$6:$AL$343</oldFormula>
  </rdn>
  <rcv guid="{EF10298D-3F59-43F1-9A86-8C1CCA3B5D93}"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3" sId="1" xfDxf="1" dxf="1" numFmtId="19">
    <nc r="K319">
      <v>43258</v>
    </nc>
    <n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ndxf>
  </rcc>
  <rcc rId="1834" sId="1" numFmtId="19">
    <nc r="L319">
      <v>43745</v>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5" sId="1">
    <nc r="C320">
      <v>269</v>
    </nc>
  </rcc>
  <rcc rId="1836" sId="1">
    <nc r="B320">
      <v>112412</v>
    </nc>
  </rcc>
  <rcc rId="1837" sId="1">
    <nc r="D320" t="inlineStr">
      <is>
        <t>RB</t>
      </is>
    </nc>
  </rcc>
  <rcc rId="1838" sId="1">
    <nc r="E320" t="inlineStr">
      <is>
        <t>AP1/11i /1.1</t>
      </is>
    </nc>
  </rcc>
  <rcc rId="1839" sId="1">
    <nc r="F320" t="inlineStr">
      <is>
        <t>CP 2/2017 (MySMIS: POCA/111/1/1)</t>
      </is>
    </nc>
  </rcc>
  <rcc rId="1840" sId="1">
    <nc r="G320" t="inlineStr">
      <is>
        <t>Medierea-politică publică eficientă în dialogul civic</t>
      </is>
    </nc>
  </rcc>
  <rcc rId="1841" sId="1" xfDxf="1" dxf="1">
    <nc r="H320" t="inlineStr">
      <is>
        <t>Asociația "Centrul de Mediere si Arbitraj Propact"</t>
      </is>
    </nc>
    <ndxf>
      <font>
        <sz val="12"/>
        <charset val="1"/>
      </font>
      <alignment vertical="center" wrapText="1"/>
      <border outline="0">
        <left style="thin">
          <color indexed="64"/>
        </left>
        <right style="thin">
          <color indexed="64"/>
        </right>
        <top style="thin">
          <color indexed="64"/>
        </top>
        <bottom style="thin">
          <color indexed="64"/>
        </bottom>
      </border>
    </ndxf>
  </rcc>
  <rcc rId="1842" sId="1" xfDxf="1" dxf="1">
    <nc r="I320" t="inlineStr">
      <is>
        <t>Universitatea ”Andrei Șaguna”</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cc rId="1843" sId="1" numFmtId="19">
    <nc r="K320">
      <v>43259</v>
    </nc>
  </rcc>
  <rcc rId="1844" sId="1" numFmtId="19">
    <nc r="L320">
      <v>43746</v>
    </nc>
  </rcc>
  <rcc rId="1845" sId="1" odxf="1" dxf="1">
    <nc r="N320" t="inlineStr">
      <is>
        <t>Proiect cu acoperire națională</t>
      </is>
    </nc>
    <odxf>
      <fill>
        <patternFill patternType="solid">
          <bgColor theme="0"/>
        </patternFill>
      </fill>
    </odxf>
    <ndxf>
      <fill>
        <patternFill patternType="none">
          <bgColor indexed="65"/>
        </patternFill>
      </fill>
    </ndxf>
  </rcc>
  <rcc rId="1846" sId="1" odxf="1" dxf="1">
    <nc r="O320" t="inlineStr">
      <is>
        <t>București</t>
      </is>
    </nc>
    <odxf>
      <fill>
        <patternFill patternType="solid">
          <bgColor theme="0"/>
        </patternFill>
      </fill>
    </odxf>
    <ndxf>
      <fill>
        <patternFill patternType="none">
          <bgColor indexed="65"/>
        </patternFill>
      </fill>
    </ndxf>
  </rcc>
  <rcc rId="1847" sId="1" odxf="1" dxf="1">
    <nc r="P320" t="inlineStr">
      <is>
        <t>Bucuresști</t>
      </is>
    </nc>
    <odxf>
      <fill>
        <patternFill patternType="solid">
          <bgColor theme="0"/>
        </patternFill>
      </fill>
    </odxf>
    <ndxf>
      <fill>
        <patternFill patternType="none">
          <bgColor indexed="65"/>
        </patternFill>
      </fill>
    </ndxf>
  </rcc>
  <rcc rId="1848" sId="1" odxf="1" dxf="1">
    <nc r="Q320" t="inlineStr">
      <is>
        <t>ONG</t>
      </is>
    </nc>
    <odxf>
      <fill>
        <patternFill patternType="solid">
          <bgColor theme="0"/>
        </patternFill>
      </fill>
    </odxf>
    <ndxf>
      <fill>
        <patternFill patternType="none">
          <bgColor indexed="65"/>
        </patternFill>
      </fill>
    </ndxf>
  </rcc>
  <rcc rId="1849" sId="1">
    <nc r="R320" t="inlineStr">
      <is>
        <t>119 - Investiții în capacitatea instituțională și în eficiența administrațiilor și a serviciilor publice la nivel național, regional și local, în perspectiva realizării de reforme, a unei mai bune legiferări și a bunei guvernanțe</t>
      </is>
    </nc>
  </rcc>
  <rcv guid="{53ED3D47-B2C0-43A1-9A1E-F030D529F74C}" action="delete"/>
  <rdn rId="0" localSheetId="1" customView="1" name="Z_53ED3D47_B2C0_43A1_9A1E_F030D529F74C_.wvu.PrintArea" hidden="1" oldHidden="1">
    <formula>Sheet1!$A$1:$AL$343</formula>
    <oldFormula>Sheet1!$A$1:$AL$343</oldFormula>
  </rdn>
  <rdn rId="0" localSheetId="1" customView="1" name="Z_53ED3D47_B2C0_43A1_9A1E_F030D529F74C_.wvu.FilterData" hidden="1" oldHidden="1">
    <formula>Sheet1!$A$6:$AL$343</formula>
    <oldFormula>Sheet1!$A$6:$AL$343</oldFormula>
  </rdn>
  <rcv guid="{53ED3D47-B2C0-43A1-9A1E-F030D529F74C}"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2" sId="1" numFmtId="4">
    <nc r="T320">
      <v>636800.65</v>
    </nc>
  </rcc>
  <rcc rId="1853" sId="1" numFmtId="4">
    <nc r="U320">
      <v>152870.09</v>
    </nc>
  </rcc>
  <rcc rId="1854" sId="1" numFmtId="4">
    <nc r="W320">
      <v>112376.61</v>
    </nc>
  </rcc>
  <rcc rId="1855" sId="1" numFmtId="4">
    <nc r="X320">
      <v>38217.53</v>
    </nc>
  </rcc>
  <rcc rId="1856" sId="1" numFmtId="4">
    <nc r="AC320">
      <v>15289.33</v>
    </nc>
  </rcc>
  <rcc rId="1857" sId="1" numFmtId="4">
    <nc r="AD320">
      <v>3899.74</v>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8" sId="1">
    <nc r="J320" t="inlineStr">
      <is>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9" sId="1">
    <oc r="J320" t="inlineStr">
      <is>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t>
      </is>
    </oc>
    <nc r="J320" t="inlineStr">
      <is>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0" sId="1">
    <nc r="AH320" t="inlineStr">
      <is>
        <t>implementare</t>
      </is>
    </nc>
  </rcc>
  <rcc rId="1861" sId="1">
    <nc r="AI320" t="inlineStr">
      <is>
        <t>n.a.</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340:I340" start="0" length="0">
    <dxf>
      <border>
        <top style="thin">
          <color indexed="64"/>
        </top>
      </border>
    </dxf>
  </rfmt>
  <rfmt sheetId="1" sqref="I340" start="0" length="0">
    <dxf>
      <border>
        <right style="thin">
          <color indexed="64"/>
        </right>
      </border>
    </dxf>
  </rfmt>
  <rfmt sheetId="1" sqref="H340:I340" start="0" length="0">
    <dxf>
      <border>
        <bottom style="thin">
          <color indexed="64"/>
        </bottom>
      </border>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2" sId="1">
    <nc r="AH319" t="inlineStr">
      <is>
        <t>implementare</t>
      </is>
    </nc>
  </rcc>
  <rcc rId="1863" sId="1" numFmtId="4">
    <nc r="T319">
      <v>642792.81999999995</v>
    </nc>
  </rcc>
  <rcc rId="1864" sId="1" numFmtId="4">
    <nc r="U319">
      <v>154308.54999999999</v>
    </nc>
  </rcc>
  <rcc rId="1865" sId="1" numFmtId="4">
    <nc r="W319">
      <v>113434.03</v>
    </nc>
  </rcc>
  <rcc rId="1866" sId="1" numFmtId="4">
    <nc r="X319">
      <v>38577.15</v>
    </nc>
  </rcc>
  <rcc rId="1867" sId="1" numFmtId="4">
    <nc r="AC319">
      <v>15433.21</v>
    </nc>
  </rcc>
  <rcc rId="1868" sId="1" numFmtId="4">
    <nc r="AD319">
      <v>3936.44</v>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9" sId="1">
    <nc r="E321" t="inlineStr">
      <is>
        <t>AP1/11i /1.1</t>
      </is>
    </nc>
  </rcc>
  <rcc rId="1870" sId="1" odxf="1" dxf="1">
    <nc r="F321" t="inlineStr">
      <is>
        <t>CP 2/2017 (MySMIS: POCA/111/1/1)</t>
      </is>
    </nc>
    <odxf>
      <font>
        <sz val="12"/>
      </font>
    </odxf>
    <ndxf>
      <font>
        <sz val="12"/>
      </font>
    </ndxf>
  </rcc>
  <rcc rId="1871" sId="1">
    <nc r="B321">
      <v>113035</v>
    </nc>
  </rcc>
  <rcc rId="1872" sId="1">
    <nc r="C321">
      <v>332</v>
    </nc>
  </rcc>
  <rcc rId="1873" sId="1" odxf="1" dxf="1">
    <nc r="G321" t="inlineStr">
      <is>
        <t>Cresterea capacitatii societatii civile de a formula politici publice alternative pentru sprijinirea
protectiei mediului prin reglementarea aplicabilitatii legilor privind perdelele forestiere – RPR</t>
      </is>
    </nc>
    <odxf>
      <alignment wrapText="0"/>
    </odxf>
    <ndxf>
      <alignment wrapText="1"/>
    </ndxf>
  </rcc>
  <rcc rId="1874" sId="1">
    <nc r="H321" t="inlineStr">
      <is>
        <t>ASOCIATIA "ROMANIA PRINDE RADACINI"</t>
      </is>
    </nc>
  </rcc>
  <rcc rId="1875" sId="1">
    <nc r="I321" t="inlineStr">
      <is>
        <t>n.a.</t>
      </is>
    </nc>
  </rcc>
  <rcc rId="1876" sId="1">
    <nc r="J321" t="inlineStr">
      <is>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rPr>
          <t>Obiectivele specifice ale proiectului</t>
        </r>
        <r>
          <rPr>
            <sz val="12"/>
            <rFont val="Calibri"/>
            <family val="2"/>
            <charset val="238"/>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is>
    </nc>
  </rcc>
  <rcc rId="1877" sId="1" numFmtId="19">
    <nc r="K321">
      <v>43258</v>
    </nc>
  </rcc>
  <rcc rId="1878" sId="1" numFmtId="19">
    <nc r="L321">
      <v>43745</v>
    </nc>
  </rcc>
  <rcc rId="1879" sId="1" odxf="1" dxf="1">
    <nc r="N321" t="inlineStr">
      <is>
        <t>Proiect cu acoperire națională</t>
      </is>
    </nc>
    <odxf>
      <fill>
        <patternFill patternType="solid">
          <bgColor theme="0"/>
        </patternFill>
      </fill>
    </odxf>
    <ndxf>
      <fill>
        <patternFill patternType="none">
          <bgColor indexed="65"/>
        </patternFill>
      </fill>
    </ndxf>
  </rcc>
  <rcc rId="1880" sId="1" odxf="1" dxf="1">
    <nc r="O321" t="inlineStr">
      <is>
        <t>București</t>
      </is>
    </nc>
    <odxf>
      <fill>
        <patternFill patternType="solid">
          <bgColor theme="0"/>
        </patternFill>
      </fill>
    </odxf>
    <ndxf>
      <fill>
        <patternFill patternType="none">
          <bgColor indexed="65"/>
        </patternFill>
      </fill>
    </ndxf>
  </rcc>
  <rcc rId="1881" sId="1" odxf="1" dxf="1">
    <nc r="Q321" t="inlineStr">
      <is>
        <t>ONG</t>
      </is>
    </nc>
    <odxf>
      <fill>
        <patternFill patternType="solid">
          <bgColor theme="0"/>
        </patternFill>
      </fill>
    </odxf>
    <ndxf>
      <fill>
        <patternFill patternType="none">
          <bgColor indexed="65"/>
        </patternFill>
      </fill>
    </ndxf>
  </rcc>
  <rfmt sheetId="1" sqref="P321" start="0" length="0">
    <dxf>
      <fill>
        <patternFill patternType="none">
          <bgColor indexed="65"/>
        </patternFill>
      </fill>
    </dxf>
  </rfmt>
  <rcc rId="1882" sId="1">
    <nc r="P321" t="inlineStr">
      <is>
        <t>București</t>
      </is>
    </nc>
  </rcc>
  <rcc rId="1883" sId="1" odxf="1" dxf="1">
    <nc r="R321" t="inlineStr">
      <is>
        <t>119 - Investiții în capacitatea instituțională și în eficiența administrațiilor și a serviciilor publice la nivel național, regional și local, în perspectiva realizării de reforme, a unei mai bune legiferări și a bunei guvernanțe</t>
      </is>
    </nc>
    <odxf>
      <font>
        <sz val="12"/>
        <color auto="1"/>
      </font>
      <fill>
        <patternFill patternType="solid">
          <bgColor theme="0"/>
        </patternFill>
      </fill>
    </odxf>
    <ndxf>
      <font>
        <sz val="12"/>
        <color auto="1"/>
      </font>
      <fill>
        <patternFill patternType="none">
          <bgColor indexed="65"/>
        </patternFill>
      </fill>
    </ndxf>
  </rcc>
  <rcv guid="{A5B1481C-EF26-486A-984F-85CDDC2FD94F}" action="delete"/>
  <rdn rId="0" localSheetId="1" customView="1" name="Z_A5B1481C_EF26_486A_984F_85CDDC2FD94F_.wvu.PrintArea" hidden="1" oldHidden="1">
    <formula>Sheet1!$A$1:$AL$343</formula>
    <oldFormula>Sheet1!$A$1:$AL$343</oldFormula>
  </rdn>
  <rdn rId="0" localSheetId="1" customView="1" name="Z_A5B1481C_EF26_486A_984F_85CDDC2FD94F_.wvu.FilterData" hidden="1" oldHidden="1">
    <formula>Sheet1!$A$6:$AL$343</formula>
    <oldFormula>Sheet1!$A$6:$AL$343</oldFormula>
  </rdn>
  <rcv guid="{A5B1481C-EF26-486A-984F-85CDDC2FD94F}"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6" sId="1" numFmtId="4">
    <nc r="T321">
      <v>669500.09</v>
    </nc>
  </rcc>
  <rcc rId="1887" sId="1" numFmtId="4">
    <nc r="U321">
      <v>160719.9</v>
    </nc>
  </rcc>
  <rcc rId="1888" sId="1" numFmtId="4">
    <nc r="W321">
      <v>102394.12</v>
    </nc>
  </rcc>
  <rcc rId="1889" sId="1" numFmtId="4">
    <nc r="X321">
      <v>36161.980000000003</v>
    </nc>
  </rcc>
  <rcc rId="1890" sId="1" numFmtId="4">
    <nc r="AC321">
      <v>15752.96</v>
    </nc>
  </rcc>
  <rcc rId="1891" sId="1" numFmtId="4">
    <nc r="AD321">
      <v>4018</v>
    </nc>
  </rcc>
  <rcc rId="1892" sId="1" numFmtId="4">
    <nc r="AF321">
      <v>0</v>
    </nc>
  </rcc>
  <rcc rId="1893" sId="1">
    <nc r="AH321" t="inlineStr">
      <is>
        <t>implementare</t>
      </is>
    </nc>
  </rcc>
  <rcc rId="1894" sId="1">
    <nc r="AI321" t="inlineStr">
      <is>
        <t>n.a.</t>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95" sId="1" ref="A322:XFD322" action="insertRow">
    <undo index="65535" exp="area" ref3D="1" dr="$H$1:$N$1048576" dn="Z_65B035E3_87FA_46C5_996E_864F2C8D0EBC_.wvu.Cols" sId="1"/>
  </rrc>
  <rcc rId="1896" sId="1">
    <nc r="M322">
      <f>S322/AE322*100</f>
    </nc>
  </rcc>
  <rcc rId="1897" sId="1">
    <nc r="S322">
      <f>T322+U322</f>
    </nc>
  </rcc>
  <rcc rId="1898" sId="1">
    <nc r="V322">
      <f>W322+X322</f>
    </nc>
  </rcc>
  <rcc rId="1899" sId="1">
    <nc r="Y322">
      <f>Z322+AA322</f>
    </nc>
  </rcc>
  <rcc rId="1900" sId="1">
    <nc r="AB322">
      <f>AC322+AD322</f>
    </nc>
  </rcc>
  <rcc rId="1901" sId="1">
    <nc r="AE322">
      <f>S322+V322+Y322+AB322</f>
    </nc>
  </rcc>
  <rcc rId="1902" sId="1">
    <nc r="AG322">
      <f>AE322+AF322</f>
    </nc>
  </rcc>
  <rcc rId="1903" sId="1">
    <nc r="AI322" t="inlineStr">
      <is>
        <t>n.a.</t>
      </is>
    </nc>
  </rcc>
  <rcc rId="1904" sId="1" odxf="1" dxf="1">
    <nc r="E322" t="inlineStr">
      <is>
        <t>AP1/11i /1.1</t>
      </is>
    </nc>
    <odxf>
      <border outline="0">
        <left/>
      </border>
    </odxf>
    <ndxf>
      <border outline="0">
        <left style="thin">
          <color indexed="64"/>
        </left>
      </border>
    </ndxf>
  </rcc>
  <rcc rId="1905" sId="1" odxf="1" dxf="1">
    <nc r="F322" t="inlineStr">
      <is>
        <t>CP 2/2017 (MySMIS: POCA/111/1/1)</t>
      </is>
    </nc>
    <odxf>
      <border outline="0">
        <left/>
      </border>
    </odxf>
    <ndxf>
      <border outline="0">
        <left style="thin">
          <color indexed="64"/>
        </left>
      </border>
    </ndxf>
  </rcc>
  <rcc rId="1906" sId="1">
    <nc r="A322">
      <v>97</v>
    </nc>
  </rcc>
  <rcc rId="1907" sId="1">
    <nc r="B322">
      <v>112992</v>
    </nc>
  </rcc>
  <rcc rId="1908" sId="1">
    <nc r="C322">
      <v>233</v>
    </nc>
  </rcc>
  <rcc rId="1909" sId="1">
    <nc r="D321" t="inlineStr">
      <is>
        <t>CA</t>
      </is>
    </nc>
  </rcc>
  <rcc rId="1910" sId="1">
    <nc r="D322" t="inlineStr">
      <is>
        <t>CA</t>
      </is>
    </nc>
  </rcc>
  <rcc rId="1911" sId="1">
    <nc r="G322" t="inlineStr">
      <is>
        <t>Politici publice pentru dezvoltare durabilă</t>
      </is>
    </nc>
  </rcc>
  <rfmt sheetId="1" sqref="H322" start="0" length="0">
    <dxf>
      <font>
        <sz val="11"/>
        <color theme="1"/>
        <name val="Calibri"/>
        <family val="2"/>
        <charset val="238"/>
        <scheme val="minor"/>
      </font>
      <alignment horizontal="general" vertical="bottom" wrapText="0"/>
      <border outline="0">
        <left/>
        <right/>
        <top/>
        <bottom/>
      </border>
    </dxf>
  </rfmt>
  <rfmt sheetId="1" xfDxf="1" sqref="H322" start="0" length="0">
    <dxf>
      <font>
        <b/>
        <name val="Trebuchet MS"/>
        <scheme val="none"/>
      </font>
    </dxf>
  </rfmt>
  <rcc rId="1912" sId="1" odxf="1" dxf="1">
    <nc r="H322" t="inlineStr">
      <is>
        <t>Asociația ,,Centrul pentru Politici Publice Durabile Ecopolis”</t>
      </is>
    </nc>
    <ndxf>
      <font>
        <b val="0"/>
        <sz val="12"/>
        <color auto="1"/>
        <name val="Trebuchet MS"/>
        <charset val="1"/>
        <scheme val="none"/>
      </font>
      <alignment horizontal="left" vertical="center" wrapText="1"/>
      <border outline="0">
        <left style="thin">
          <color indexed="64"/>
        </left>
        <right style="thin">
          <color indexed="64"/>
        </right>
        <top style="thin">
          <color indexed="64"/>
        </top>
        <bottom style="thin">
          <color indexed="64"/>
        </bottom>
      </border>
    </ndxf>
  </rcc>
  <rcc rId="1913" sId="1">
    <nc r="I322" t="inlineStr">
      <is>
        <t>n.a.</t>
      </is>
    </nc>
  </rcc>
  <rcc rId="1914" sId="1" odxf="1" dxf="1">
    <nc r="J322" t="inlineStr">
      <is>
        <r>
          <rPr>
            <b/>
            <sz val="12"/>
            <rFont val="Calibri"/>
            <family val="2"/>
          </rPr>
          <t xml:space="preserve">Obiectiv general  </t>
        </r>
        <r>
          <rPr>
            <sz val="12"/>
            <rFont val="Calibri"/>
            <family val="2"/>
            <charset val="238"/>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rPr>
          <t xml:space="preserve">Obiective specifice                                                                                                                                                                                                                         </t>
        </r>
        <r>
          <rPr>
            <sz val="12"/>
            <rFont val="Calibri"/>
            <family val="2"/>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is>
    </nc>
    <ndxf>
      <font>
        <sz val="12"/>
        <color auto="1"/>
      </font>
    </ndxf>
  </rcc>
  <rcc rId="1915" sId="1" numFmtId="19">
    <nc r="K322">
      <v>43259</v>
    </nc>
  </rcc>
  <rcc rId="1916" sId="1" numFmtId="19">
    <nc r="L322">
      <v>43381</v>
    </nc>
  </rcc>
  <rcc rId="1917" sId="1">
    <nc r="N322" t="inlineStr">
      <is>
        <t>Proiect cu acoperire națională</t>
      </is>
    </nc>
  </rcc>
  <rcc rId="1918" sId="1">
    <nc r="O322" t="inlineStr">
      <is>
        <t>București</t>
      </is>
    </nc>
  </rcc>
  <rcc rId="1919" sId="1">
    <nc r="P322" t="inlineStr">
      <is>
        <t>București</t>
      </is>
    </nc>
  </rcc>
  <rcc rId="1920" sId="1">
    <nc r="Q322" t="inlineStr">
      <is>
        <t>ONG</t>
      </is>
    </nc>
  </rcc>
  <rcc rId="1921" sId="1">
    <nc r="R322" t="inlineStr">
      <is>
        <t>119 - Investiții în capacitatea instituțională și în eficiența administrațiilor și a serviciilor publice la nivel național, regional și local, în perspectiva realizării de reforme, a unei mai bune legiferări și a bunei guvernanțe</t>
      </is>
    </nc>
  </rcc>
  <rcc rId="1922" sId="1" numFmtId="4">
    <nc r="T322">
      <v>333211.76</v>
    </nc>
  </rcc>
  <rcc rId="1923" sId="1" endOfListFormulaUpdate="1">
    <oc r="T323">
      <f>SUM(T226:T321)</f>
    </oc>
    <nc r="T323">
      <f>SUM(T226:T322)</f>
    </nc>
  </rcc>
  <rcc rId="1924" sId="1" endOfListFormulaUpdate="1">
    <oc r="U323">
      <f>SUM(U226:U321)</f>
    </oc>
    <nc r="U323">
      <f>SUM(U226:U322)</f>
    </nc>
  </rcc>
  <rcc rId="1925" sId="1" numFmtId="4">
    <nc r="U322">
      <v>79990.66</v>
    </nc>
  </rcc>
  <rcc rId="1926" sId="1" numFmtId="4">
    <nc r="W322">
      <v>58802.080000000002</v>
    </nc>
  </rcc>
  <rcc rId="1927" sId="1" endOfListFormulaUpdate="1">
    <oc r="W323">
      <f>SUM(W226:W321)</f>
    </oc>
    <nc r="W323">
      <f>SUM(W226:W322)</f>
    </nc>
  </rcc>
  <rcc rId="1928" sId="1" numFmtId="4">
    <nc r="X322">
      <v>19997.66</v>
    </nc>
  </rcc>
  <rcc rId="1929" sId="1" endOfListFormulaUpdate="1">
    <oc r="X323">
      <f>SUM(X226:X321)</f>
    </oc>
    <nc r="X323">
      <f>SUM(X226:X322)</f>
    </nc>
  </rcc>
  <rcc rId="1930" sId="1" numFmtId="4">
    <nc r="AC322">
      <v>8000.27</v>
    </nc>
  </rcc>
  <rcc rId="1931" sId="1" endOfListFormulaUpdate="1">
    <oc r="AC323">
      <f>SUM(AC226:AC321)</f>
    </oc>
    <nc r="AC323">
      <f>SUM(AC226:AC322)</f>
    </nc>
  </rcc>
  <rcc rId="1932" sId="1" numFmtId="4">
    <nc r="AD322">
      <v>2040.59</v>
    </nc>
  </rcc>
  <rcc rId="1933" sId="1" endOfListFormulaUpdate="1">
    <oc r="AD323">
      <f>SUM(AD226:AD321)</f>
    </oc>
    <nc r="AD323">
      <f>SUM(AD226:AD322)</f>
    </nc>
  </rcc>
  <rcc rId="1934" sId="1" numFmtId="4">
    <nc r="AF322">
      <v>96.29</v>
    </nc>
  </rcc>
  <rcc rId="1935" sId="1">
    <nc r="AH322" t="inlineStr">
      <is>
        <t>implementare</t>
      </is>
    </nc>
  </rcc>
  <rcv guid="{A5B1481C-EF26-486A-984F-85CDDC2FD94F}" action="delete"/>
  <rdn rId="0" localSheetId="1" customView="1" name="Z_A5B1481C_EF26_486A_984F_85CDDC2FD94F_.wvu.PrintArea" hidden="1" oldHidden="1">
    <formula>Sheet1!$A$1:$AL$344</formula>
    <oldFormula>Sheet1!$A$1:$AL$344</oldFormula>
  </rdn>
  <rdn rId="0" localSheetId="1" customView="1" name="Z_A5B1481C_EF26_486A_984F_85CDDC2FD94F_.wvu.FilterData" hidden="1" oldHidden="1">
    <formula>Sheet1!$A$6:$AL$344</formula>
    <oldFormula>Sheet1!$A$6:$AL$344</oldFormula>
  </rdn>
  <rcv guid="{A5B1481C-EF26-486A-984F-85CDDC2FD94F}"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38" sId="1" ref="A123:XFD123" action="insertRow">
    <undo index="65535" exp="area" ref3D="1" dr="$H$1:$N$1048576" dn="Z_65B035E3_87FA_46C5_996E_864F2C8D0EBC_.wvu.Cols" sId="1"/>
  </rrc>
  <rcc rId="1939" sId="1">
    <nc r="A123">
      <v>3</v>
    </nc>
  </rcc>
  <rcc rId="1940" sId="1">
    <nc r="A124">
      <v>4</v>
    </nc>
  </rcc>
  <rrc rId="1941" sId="1" ref="A124:XFD124" action="insertRow">
    <undo index="65535" exp="area" ref3D="1" dr="$H$1:$N$1048576" dn="Z_65B035E3_87FA_46C5_996E_864F2C8D0EBC_.wvu.Cols" sId="1"/>
  </rrc>
  <rcv guid="{EF10298D-3F59-43F1-9A86-8C1CCA3B5D93}" action="delete"/>
  <rdn rId="0" localSheetId="1" customView="1" name="Z_EF10298D_3F59_43F1_9A86_8C1CCA3B5D93_.wvu.PrintArea" hidden="1" oldHidden="1">
    <formula>Sheet1!$A$1:$AL$346</formula>
    <oldFormula>Sheet1!$A$1:$AL$346</oldFormula>
  </rdn>
  <rdn rId="0" localSheetId="1" customView="1" name="Z_EF10298D_3F59_43F1_9A86_8C1CCA3B5D93_.wvu.FilterData" hidden="1" oldHidden="1">
    <formula>Sheet1!$A$6:$AL$346</formula>
    <oldFormula>Sheet1!$A$6:$AL$346</oldFormula>
  </rdn>
  <rcv guid="{EF10298D-3F59-43F1-9A86-8C1CCA3B5D93}"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4" sId="1">
    <oc r="A125">
      <v>4</v>
    </oc>
    <nc r="A125"/>
  </rcc>
  <rcc rId="1945" sId="1">
    <nc r="A124">
      <v>4</v>
    </nc>
  </rcc>
  <rcc rId="1946" sId="1">
    <nc r="B122">
      <v>122784</v>
    </nc>
  </rcc>
  <rcc rId="1947" sId="1">
    <nc r="C122">
      <v>94</v>
    </nc>
  </rcc>
  <rcc rId="1948" sId="1" odxf="1" dxf="1">
    <nc r="E122" t="inlineStr">
      <is>
        <t>AP 2/11i  /2.1</t>
      </is>
    </nc>
    <odxf>
      <font>
        <b/>
        <sz val="12"/>
        <color auto="1"/>
      </font>
      <fill>
        <patternFill patternType="none">
          <bgColor indexed="65"/>
        </patternFill>
      </fill>
      <alignment horizontal="center"/>
    </odxf>
    <ndxf>
      <font>
        <b val="0"/>
        <sz val="12"/>
        <color auto="1"/>
      </font>
      <fill>
        <patternFill patternType="solid">
          <bgColor theme="0"/>
        </patternFill>
      </fill>
      <alignment horizontal="left"/>
    </ndxf>
  </rcc>
  <rcc rId="1949" sId="1" odxf="1" dxf="1">
    <nc r="F122" t="inlineStr">
      <is>
        <t>CP4 less /2017</t>
      </is>
    </nc>
    <odxf>
      <font>
        <b/>
        <sz val="12"/>
        <color auto="1"/>
      </font>
      <alignment horizontal="center"/>
    </odxf>
    <ndxf>
      <font>
        <b val="0"/>
        <sz val="12"/>
        <color auto="1"/>
      </font>
      <alignment horizontal="general"/>
    </ndxf>
  </rcc>
  <rcc rId="1950" sId="1">
    <nc r="D122" t="inlineStr">
      <is>
        <t>MN</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1" sId="1" odxf="1" dxf="1">
    <nc r="I122" t="inlineStr">
      <is>
        <t>n.a</t>
      </is>
    </nc>
    <odxf>
      <font>
        <b/>
        <sz val="12"/>
        <color auto="1"/>
      </font>
    </odxf>
    <ndxf>
      <font>
        <b val="0"/>
        <sz val="12"/>
        <color auto="1"/>
      </font>
    </ndxf>
  </rcc>
  <rcc rId="1952" sId="1">
    <nc r="H122" t="inlineStr">
      <is>
        <t>Municipiul Toplița</t>
      </is>
    </nc>
  </rcc>
  <rcc rId="1953" sId="1">
    <nc r="G122" t="inlineStr">
      <is>
        <t>Imbunatatirea calitatii serviciilor furnizate de primaria Municipiului Toplita prin introducerea si
mentinerea sistemului de management al calitatii ISO9001:2015</t>
      </is>
    </nc>
  </rcc>
  <rcc rId="1954" sId="1">
    <nc r="J122" t="inlineStr">
      <is>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22" start="0" length="0">
    <dxf>
      <font>
        <b val="0"/>
        <sz val="12"/>
        <color auto="1"/>
      </font>
      <alignment horizontal="justify" vertical="top"/>
    </dxf>
  </rfmt>
  <rcc rId="1955" sId="1" odxf="1" dxf="1" numFmtId="19">
    <nc r="K122">
      <v>43264</v>
    </nc>
    <odxf>
      <numFmt numFmtId="0" formatCode="General"/>
    </odxf>
    <ndxf>
      <numFmt numFmtId="19" formatCode="dd/mm/yyyy"/>
    </ndxf>
  </rcc>
  <rcc rId="1956" sId="1" odxf="1" dxf="1" numFmtId="19">
    <nc r="L122">
      <v>43751</v>
    </nc>
    <odxf>
      <numFmt numFmtId="0" formatCode="General"/>
    </odxf>
    <ndxf>
      <numFmt numFmtId="19" formatCode="dd/mm/yyyy"/>
    </ndxf>
  </rcc>
  <rcc rId="1957" sId="1" odxf="1" dxf="1">
    <nc r="M122">
      <f>S122/AE122*100</f>
    </nc>
    <odxf>
      <font>
        <b/>
        <sz val="12"/>
        <color auto="1"/>
      </font>
      <numFmt numFmtId="0" formatCode="General"/>
    </odxf>
    <ndxf>
      <font>
        <b val="0"/>
        <sz val="12"/>
        <color auto="1"/>
      </font>
      <numFmt numFmtId="164" formatCode="0.000000000"/>
    </ndxf>
  </rcc>
  <rcc rId="1958" sId="1" odxf="1" dxf="1">
    <nc r="N122">
      <v>7</v>
    </nc>
    <odxf>
      <font>
        <b/>
        <sz val="12"/>
        <color auto="1"/>
      </font>
      <fill>
        <patternFill patternType="none">
          <bgColor indexed="65"/>
        </patternFill>
      </fill>
    </odxf>
    <ndxf>
      <font>
        <b val="0"/>
        <sz val="12"/>
        <color auto="1"/>
      </font>
      <fill>
        <patternFill patternType="solid">
          <bgColor theme="0"/>
        </patternFill>
      </fill>
    </ndxf>
  </rcc>
  <rcc rId="1959" sId="1" odxf="1" dxf="1">
    <nc r="O122" t="inlineStr">
      <is>
        <t>Harghita</t>
      </is>
    </nc>
    <odxf>
      <font>
        <b/>
        <sz val="12"/>
        <color auto="1"/>
      </font>
      <alignment wrapText="1"/>
      <border outline="0">
        <left style="thin">
          <color indexed="64"/>
        </left>
        <right style="thin">
          <color indexed="64"/>
        </right>
        <top style="thin">
          <color indexed="64"/>
        </top>
        <bottom style="thin">
          <color indexed="64"/>
        </bottom>
      </border>
    </odxf>
    <ndxf>
      <font>
        <b val="0"/>
        <sz val="11"/>
        <color theme="1"/>
        <name val="Calibri"/>
        <family val="2"/>
        <charset val="238"/>
        <scheme val="minor"/>
      </font>
      <alignment wrapText="0"/>
      <border outline="0">
        <left/>
        <right/>
        <top/>
        <bottom/>
      </border>
    </ndxf>
  </rcc>
  <rfmt sheetId="1" sqref="P122" start="0" length="0">
    <dxf>
      <font>
        <b val="0"/>
        <sz val="12"/>
        <color auto="1"/>
      </font>
      <fill>
        <patternFill patternType="solid">
          <bgColor theme="0"/>
        </patternFill>
      </fill>
    </dxf>
  </rfmt>
  <rcc rId="1960" sId="1" odxf="1" dxf="1">
    <nc r="Q122" t="inlineStr">
      <is>
        <t>APL</t>
      </is>
    </nc>
    <odxf>
      <font>
        <b/>
        <sz val="12"/>
        <color auto="1"/>
      </font>
      <fill>
        <patternFill patternType="none">
          <bgColor indexed="65"/>
        </patternFill>
      </fill>
    </odxf>
    <ndxf>
      <font>
        <b val="0"/>
        <sz val="12"/>
        <color auto="1"/>
      </font>
      <fill>
        <patternFill patternType="solid">
          <bgColor theme="0"/>
        </patternFill>
      </fill>
    </ndxf>
  </rcc>
  <rcc rId="1961" sId="1" odxf="1" dxf="1">
    <nc r="R122"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cc rId="1962" sId="1">
    <nc r="P122" t="inlineStr">
      <is>
        <t>Toplița</t>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3" sId="1">
    <nc r="T122">
      <v>361151.03</v>
    </nc>
  </rcc>
  <rcc rId="1964" sId="1">
    <nc r="U122">
      <v>0</v>
    </nc>
  </rcc>
  <rcc rId="1965" sId="1">
    <nc r="W122">
      <v>55234.85</v>
    </nc>
  </rcc>
  <rcc rId="1966" sId="1">
    <nc r="X122">
      <v>0</v>
    </nc>
  </rcc>
  <rcc rId="1967" sId="1" numFmtId="4">
    <nc r="Z122">
      <v>8497.67</v>
    </nc>
  </rcc>
  <rcc rId="1968" sId="1" numFmtId="4">
    <nc r="AA122">
      <v>0</v>
    </nc>
  </rcc>
  <rfmt sheetId="1" sqref="T122">
    <dxf>
      <numFmt numFmtId="4" formatCode="#,##0.00"/>
    </dxf>
  </rfmt>
  <rcc rId="1969" sId="1" numFmtId="4">
    <nc r="AF122">
      <v>0</v>
    </nc>
  </rcc>
  <rcc rId="1970" sId="1" odxf="1" dxf="1">
    <nc r="AH122" t="inlineStr">
      <is>
        <t>implementare</t>
      </is>
    </nc>
    <odxf>
      <font>
        <b/>
        <sz val="12"/>
        <color auto="1"/>
      </font>
    </odxf>
    <ndxf>
      <font>
        <b val="0"/>
        <sz val="12"/>
        <color auto="1"/>
      </font>
    </ndxf>
  </rcc>
  <rcc rId="1971" sId="1" odxf="1" dxf="1">
    <nc r="AI122" t="inlineStr">
      <is>
        <t>n.a</t>
      </is>
    </nc>
    <odxf>
      <font>
        <b/>
        <sz val="12"/>
        <color auto="1"/>
      </font>
      <numFmt numFmtId="3" formatCode="#,##0"/>
    </odxf>
    <ndxf>
      <font>
        <b val="0"/>
        <sz val="12"/>
        <color auto="1"/>
        <name val="Trebuchet MS"/>
        <scheme val="none"/>
      </font>
      <numFmt numFmtId="19" formatCode="dd/mm/yyyy"/>
    </ndxf>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2" sId="1">
    <oc r="AI245" t="inlineStr">
      <is>
        <t>AA3/ 13.04.2017</t>
      </is>
    </oc>
    <nc r="AI245" t="inlineStr">
      <is>
        <t>AA4/ 12.06.2018</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340:I340">
    <dxf>
      <alignment horizontal="center"/>
    </dxf>
  </rfmt>
  <rfmt sheetId="1" sqref="H340:I340">
    <dxf>
      <alignment vertical="center"/>
    </dxf>
  </rfmt>
  <rfmt sheetId="1" sqref="H340:I340">
    <dxf>
      <alignment horizontal="general"/>
    </dxf>
  </rfmt>
  <rfmt sheetId="1" sqref="H340:I340">
    <dxf>
      <alignment horizontal="center"/>
    </dxf>
  </rfmt>
  <rcc rId="1451" sId="1" odxf="1" dxf="1" numFmtId="19">
    <nc r="K340">
      <v>43251</v>
    </nc>
    <odxf>
      <numFmt numFmtId="0" formatCode="General"/>
    </odxf>
    <ndxf>
      <numFmt numFmtId="19" formatCode="dd/mm/yyyy"/>
    </ndxf>
  </rcc>
  <rcc rId="1452" sId="1">
    <nc r="B311">
      <v>109777</v>
    </nc>
  </rcc>
  <rcc rId="1453" sId="1" odxf="1" dxf="1">
    <nc r="C311">
      <v>363</v>
    </nc>
    <odxf/>
    <ndxf/>
  </rcc>
  <rcc rId="1454" sId="1">
    <nc r="D311" t="inlineStr">
      <is>
        <t>MN</t>
      </is>
    </nc>
  </rcc>
  <rcc rId="1455" sId="1">
    <nc r="E311" t="inlineStr">
      <is>
        <t>AP1/11i /1.1</t>
      </is>
    </nc>
  </rcc>
  <rcc rId="1456" sId="1" odxf="1" dxf="1">
    <nc r="F311" t="inlineStr">
      <is>
        <t>CP 2/2017 (MySMIS: POCA/111/1/1)</t>
      </is>
    </nc>
    <odxf>
      <font>
        <sz val="12"/>
      </font>
    </odxf>
    <ndxf>
      <font>
        <sz val="12"/>
      </font>
    </ndxf>
  </rcc>
  <rcc rId="1457" sId="1" odxf="1" dxf="1">
    <nc r="G311" t="inlineStr">
      <is>
        <t>„Politici Publice in Economie Sociala - P.P.E.S"</t>
      </is>
    </nc>
    <odxf>
      <font>
        <sz val="12"/>
        <charset val="1"/>
      </font>
      <alignment horizontal="general"/>
    </odxf>
    <ndxf>
      <font>
        <sz val="11"/>
        <color theme="1"/>
        <name val="Calibri"/>
        <family val="2"/>
        <charset val="238"/>
        <scheme val="minor"/>
      </font>
      <alignment horizontal="center"/>
    </ndxf>
  </rcc>
  <rcc rId="1458" sId="1" odxf="1" dxf="1">
    <nc r="H311" t="inlineStr">
      <is>
        <t>Fundația Orizont</t>
      </is>
    </nc>
    <odxf>
      <font>
        <sz val="12"/>
        <charset val="1"/>
      </font>
      <alignment horizontal="general" wrapText="1"/>
      <border outline="0">
        <right style="thin">
          <color indexed="64"/>
        </right>
      </border>
    </odxf>
    <ndxf>
      <font>
        <sz val="11"/>
        <color theme="1"/>
        <name val="Calibri"/>
        <family val="2"/>
        <charset val="238"/>
        <scheme val="minor"/>
      </font>
      <alignment horizontal="center" wrapText="0"/>
      <border outline="0">
        <right/>
      </border>
    </ndxf>
  </rcc>
  <rcc rId="1459" sId="1" odxf="1" dxf="1">
    <nc r="I311" t="inlineStr">
      <is>
        <t>na</t>
      </is>
    </nc>
    <odxf>
      <font>
        <sz val="12"/>
        <color auto="1"/>
      </font>
      <alignment horizontal="left" wrapText="1"/>
      <border outline="0">
        <left style="thin">
          <color indexed="64"/>
        </left>
      </border>
    </odxf>
    <ndxf>
      <font>
        <sz val="11"/>
        <color theme="1"/>
        <name val="Calibri"/>
        <family val="2"/>
        <charset val="238"/>
        <scheme val="minor"/>
      </font>
      <alignment horizontal="center" wrapText="0"/>
      <border outline="0">
        <left/>
      </border>
    </ndxf>
  </rcc>
  <rcc rId="1460" sId="1" odxf="1" dxf="1">
    <nc r="J311" t="inlineStr">
      <is>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is>
    </nc>
    <odxf>
      <font>
        <sz val="12"/>
        <color auto="1"/>
      </font>
      <alignment horizontal="justify"/>
      <border outline="0">
        <left style="thin">
          <color indexed="64"/>
        </left>
        <right style="thin">
          <color indexed="64"/>
        </right>
        <top style="thin">
          <color indexed="64"/>
        </top>
        <bottom style="thin">
          <color indexed="64"/>
        </bottom>
      </border>
    </odxf>
    <ndxf>
      <font>
        <sz val="11"/>
        <color theme="1"/>
        <name val="Calibri"/>
        <family val="2"/>
        <charset val="238"/>
        <scheme val="minor"/>
      </font>
      <alignment horizontal="general"/>
      <border outline="0">
        <left/>
        <right/>
        <top/>
        <bottom/>
      </border>
    </ndxf>
  </rcc>
  <rcc rId="1461" sId="1" odxf="1" dxf="1" numFmtId="19">
    <nc r="K311">
      <v>43251</v>
    </nc>
    <odxf>
      <font>
        <sz val="12"/>
        <color auto="1"/>
      </font>
      <alignment vertical="center" wrapText="1"/>
      <border outline="0">
        <left style="thin">
          <color indexed="64"/>
        </left>
        <right style="thin">
          <color indexed="64"/>
        </right>
        <top style="thin">
          <color indexed="64"/>
        </top>
        <bottom style="thin">
          <color indexed="64"/>
        </bottom>
      </border>
    </odxf>
    <ndxf>
      <font>
        <sz val="11"/>
        <color theme="1"/>
        <name val="Calibri"/>
        <family val="2"/>
        <charset val="238"/>
        <scheme val="minor"/>
      </font>
      <alignment vertical="top" wrapText="0"/>
      <border outline="0">
        <left/>
        <right/>
        <top/>
        <bottom/>
      </border>
    </ndxf>
  </rcc>
  <rfmt sheetId="1" sqref="L311" start="0" length="0">
    <dxf>
      <font>
        <sz val="11"/>
        <color theme="1"/>
        <name val="Calibri"/>
        <family val="2"/>
        <charset val="238"/>
        <scheme val="minor"/>
      </font>
      <numFmt numFmtId="0" formatCode="General"/>
      <alignment vertical="top" wrapText="0"/>
      <border outline="0">
        <left/>
        <right/>
        <top/>
        <bottom/>
      </border>
    </dxf>
  </rfmt>
  <rcc rId="1462" sId="1" odxf="1" dxf="1">
    <oc r="M311">
      <f>S311/AE311*100</f>
    </oc>
    <nc r="M311"/>
    <odxf>
      <font>
        <sz val="12"/>
        <color auto="1"/>
      </font>
      <numFmt numFmtId="164" formatCode="0.000000000"/>
      <alignment vertical="center" wrapText="1"/>
      <border outline="0">
        <left style="thin">
          <color indexed="64"/>
        </left>
        <right style="thin">
          <color indexed="64"/>
        </right>
        <top style="thin">
          <color indexed="64"/>
        </top>
        <bottom style="thin">
          <color indexed="64"/>
        </bottom>
      </border>
    </odxf>
    <ndxf>
      <font>
        <sz val="11"/>
        <color theme="1"/>
        <name val="Calibri"/>
        <family val="2"/>
        <charset val="238"/>
        <scheme val="minor"/>
      </font>
      <numFmt numFmtId="0" formatCode="General"/>
      <alignment vertical="top" wrapText="0"/>
      <border outline="0">
        <left/>
        <right/>
        <top/>
        <bottom/>
      </border>
    </ndxf>
  </rcc>
  <rfmt sheetId="1" sqref="N311" start="0" length="0">
    <dxf>
      <font>
        <sz val="11"/>
        <color theme="1"/>
        <name val="Calibri"/>
        <family val="2"/>
        <charset val="238"/>
        <scheme val="minor"/>
      </font>
      <fill>
        <patternFill patternType="none">
          <bgColor indexed="65"/>
        </patternFill>
      </fill>
      <alignment vertical="top" wrapText="0"/>
      <border outline="0">
        <left/>
        <right/>
        <top/>
        <bottom/>
      </border>
    </dxf>
  </rfmt>
  <rfmt sheetId="1" sqref="O311" start="0" length="0">
    <dxf>
      <font>
        <sz val="11"/>
        <color theme="1"/>
        <name val="Calibri"/>
        <family val="2"/>
        <charset val="238"/>
        <scheme val="minor"/>
      </font>
      <fill>
        <patternFill patternType="none">
          <bgColor indexed="65"/>
        </patternFill>
      </fill>
      <alignment vertical="top" wrapText="0"/>
      <border outline="0">
        <left/>
        <right/>
        <top/>
        <bottom/>
      </border>
    </dxf>
  </rfmt>
  <rfmt sheetId="1" sqref="P311" start="0" length="0">
    <dxf>
      <font>
        <sz val="11"/>
        <color theme="1"/>
        <name val="Calibri"/>
        <family val="2"/>
        <charset val="238"/>
        <scheme val="minor"/>
      </font>
      <fill>
        <patternFill patternType="none">
          <bgColor indexed="65"/>
        </patternFill>
      </fill>
      <alignment vertical="top" wrapText="0"/>
      <border outline="0">
        <left/>
        <right/>
        <top/>
        <bottom/>
      </border>
    </dxf>
  </rfmt>
  <rfmt sheetId="1" sqref="Q311" start="0" length="0">
    <dxf>
      <font>
        <sz val="11"/>
        <color theme="1"/>
        <name val="Calibri"/>
        <family val="2"/>
        <charset val="238"/>
        <scheme val="minor"/>
      </font>
      <fill>
        <patternFill patternType="none">
          <bgColor indexed="65"/>
        </patternFill>
      </fill>
      <alignment vertical="top" wrapText="0"/>
      <border outline="0">
        <left/>
        <right/>
        <top/>
        <bottom/>
      </border>
    </dxf>
  </rfmt>
  <rfmt sheetId="1" sqref="R311" start="0" length="0">
    <dxf>
      <font>
        <sz val="11"/>
        <color theme="1"/>
        <name val="Calibri"/>
        <family val="2"/>
        <charset val="238"/>
        <scheme val="minor"/>
      </font>
      <alignment vertical="top" wrapText="0"/>
      <border outline="0">
        <left/>
        <right/>
        <top/>
        <bottom/>
      </border>
    </dxf>
  </rfmt>
  <rcc rId="1463" sId="1" odxf="1" s="1" dxf="1">
    <oc r="S311">
      <f>T311+U311</f>
    </oc>
    <nc r="S311" t="inlineStr">
      <is>
        <t>Valoarea ELIGIBILĂ a proiectului (LEI)</t>
      </is>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4" formatCode="#,##0.00"/>
      <alignment horizontal="center"/>
      <border outline="0">
        <right/>
        <top style="medium">
          <color indexed="64"/>
        </top>
      </border>
    </ndxf>
  </rcc>
  <rfmt sheetId="1" s="1" sqref="AC311" start="0" length="0">
    <dxf>
      <font>
        <sz val="11"/>
        <color theme="1"/>
        <name val="Calibri"/>
        <family val="2"/>
        <charset val="238"/>
        <scheme val="minor"/>
      </font>
      <numFmt numFmtId="0" formatCode="General"/>
      <alignment horizontal="center"/>
      <border outline="0">
        <left/>
        <top style="medium">
          <color indexed="64"/>
        </top>
      </border>
    </dxf>
  </rfmt>
  <rfmt sheetId="1" s="1" sqref="AD311" start="0" length="0">
    <dxf>
      <font>
        <sz val="11"/>
        <color theme="1"/>
        <name val="Calibri"/>
        <family val="2"/>
        <charset val="238"/>
        <scheme val="minor"/>
      </font>
      <numFmt numFmtId="0" formatCode="General"/>
      <alignment horizontal="center"/>
      <border outline="0">
        <left/>
        <top style="medium">
          <color indexed="64"/>
        </top>
      </border>
    </dxf>
  </rfmt>
  <rfmt sheetId="1" s="1" sqref="AF311" start="0" length="0">
    <dxf>
      <font>
        <b/>
        <sz val="12"/>
        <color auto="1"/>
        <name val="Calibri"/>
        <family val="2"/>
        <charset val="238"/>
        <scheme val="minor"/>
      </font>
      <numFmt numFmtId="4" formatCode="#,##0.00"/>
      <alignment horizontal="general"/>
      <border outline="0">
        <top style="medium">
          <color indexed="64"/>
        </top>
      </border>
    </dxf>
  </rfmt>
  <rcc rId="1464" sId="1" odxf="1" dxf="1">
    <nc r="AJ311" t="inlineStr">
      <is>
        <t>Plăţi către beneficiari (lei)</t>
      </is>
    </nc>
    <odxf>
      <font>
        <b val="0"/>
        <sz val="12"/>
        <color auto="1"/>
      </font>
      <alignment horizontal="right"/>
      <border outline="0">
        <top style="thin">
          <color indexed="64"/>
        </top>
      </border>
    </odxf>
    <ndxf>
      <font>
        <b/>
        <sz val="12"/>
        <color auto="1"/>
      </font>
      <alignment horizontal="general"/>
      <border outline="0">
        <top style="medium">
          <color indexed="64"/>
        </top>
      </border>
    </ndxf>
  </rcc>
  <rfmt sheetId="1" sqref="AL311" start="0" length="0">
    <dxf>
      <font>
        <sz val="11"/>
        <color theme="1"/>
        <name val="Calibri"/>
        <family val="2"/>
        <charset val="238"/>
        <scheme val="minor"/>
      </font>
    </dxf>
  </rfmt>
  <rfmt sheetId="1" sqref="H311:I311">
    <dxf>
      <border>
        <left style="thin">
          <color indexed="64"/>
        </left>
        <right style="thin">
          <color indexed="64"/>
        </right>
        <top style="thin">
          <color indexed="64"/>
        </top>
        <bottom style="thin">
          <color indexed="64"/>
        </bottom>
        <vertical style="thin">
          <color indexed="64"/>
        </vertical>
        <horizontal style="thin">
          <color indexed="64"/>
        </horizontal>
      </border>
    </dxf>
  </rfmt>
  <rrc rId="1465" sId="1" ref="A340:XFD340" action="deleteRow">
    <undo index="65535" exp="area" ref3D="1" dr="$H$1:$N$1048576" dn="Z_65B035E3_87FA_46C5_996E_864F2C8D0EBC_.wvu.Cols" sId="1"/>
    <undo index="65535" exp="area" ref3D="1" dr="$A$6:$AL$340" dn="_FilterDatabase" sId="1"/>
    <rfmt sheetId="1" xfDxf="1" sqref="A340:XFD340" start="0" length="0"/>
    <rfmt sheetId="1" sqref="A34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cc rId="0" sId="1" dxf="1">
      <nc r="B340">
        <v>109777</v>
      </nc>
      <n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c r="C340">
        <v>363</v>
      </nc>
      <n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D340" t="inlineStr">
        <is>
          <t>MN</t>
        </is>
      </nc>
      <n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40" t="inlineStr">
        <is>
          <t>AP1/11i /1.1</t>
        </is>
      </nc>
      <n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cc rId="0" sId="1" dxf="1">
      <nc r="F340" t="inlineStr">
        <is>
          <t>CP 2/2017 (MySMIS: POCA/111/1/1)</t>
        </is>
      </nc>
      <n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G340" t="inlineStr">
        <is>
          <t>„Politici Publice in Economie Sociala - P.P.E.S"</t>
        </is>
      </nc>
      <ndxf>
        <alignment horizontal="center" vertical="center" wrapText="1"/>
        <border outline="0">
          <left style="thin">
            <color indexed="64"/>
          </left>
          <right style="thin">
            <color indexed="64"/>
          </right>
          <top style="thin">
            <color indexed="64"/>
          </top>
          <bottom style="thin">
            <color indexed="64"/>
          </bottom>
        </border>
      </ndxf>
    </rcc>
    <rcc rId="0" sId="1" dxf="1">
      <nc r="H340" t="inlineStr">
        <is>
          <t>Fundația Orizont</t>
        </is>
      </nc>
      <ndxf>
        <alignment horizontal="center" vertical="center"/>
        <border outline="0">
          <left style="thin">
            <color indexed="64"/>
          </left>
          <top style="thin">
            <color indexed="64"/>
          </top>
          <bottom style="thin">
            <color indexed="64"/>
          </bottom>
        </border>
      </ndxf>
    </rcc>
    <rcc rId="0" sId="1" dxf="1">
      <nc r="I340" t="inlineStr">
        <is>
          <t>na</t>
        </is>
      </nc>
      <ndxf>
        <fill>
          <patternFill patternType="solid">
            <bgColor rgb="FFFFFF00"/>
          </patternFill>
        </fill>
        <alignment horizontal="center" vertical="center"/>
        <border outline="0">
          <right style="thin">
            <color indexed="64"/>
          </right>
          <top style="thin">
            <color indexed="64"/>
          </top>
          <bottom style="thin">
            <color indexed="64"/>
          </bottom>
        </border>
      </ndxf>
    </rcc>
    <rcc rId="0" sId="1" dxf="1">
      <nc r="J340" t="inlineStr">
        <is>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is>
      </nc>
      <ndxf>
        <alignment vertical="top" wrapText="1"/>
      </ndxf>
    </rcc>
    <rcc rId="0" sId="1" dxf="1" numFmtId="19">
      <nc r="K340">
        <v>43251</v>
      </nc>
      <ndxf>
        <numFmt numFmtId="19" formatCode="dd/mm/yyyy"/>
        <alignment horizontal="center" vertical="top"/>
      </ndxf>
    </rcc>
    <rfmt sheetId="1" sqref="L340" start="0" length="0">
      <dxf>
        <alignment horizontal="center" vertical="top"/>
      </dxf>
    </rfmt>
    <rfmt sheetId="1" sqref="M340" start="0" length="0">
      <dxf>
        <alignment horizontal="center" vertical="top"/>
      </dxf>
    </rfmt>
    <rfmt sheetId="1" sqref="N340" start="0" length="0">
      <dxf>
        <alignment horizontal="center" vertical="top"/>
      </dxf>
    </rfmt>
    <rfmt sheetId="1" sqref="O340" start="0" length="0">
      <dxf>
        <alignment horizontal="center" vertical="top"/>
      </dxf>
    </rfmt>
    <rfmt sheetId="1" sqref="P340" start="0" length="0">
      <dxf>
        <alignment horizontal="center" vertical="top"/>
      </dxf>
    </rfmt>
    <rfmt sheetId="1" sqref="Q340" start="0" length="0">
      <dxf>
        <alignment horizontal="center" vertical="top"/>
      </dxf>
    </rfmt>
    <rfmt sheetId="1" sqref="R340" start="0" length="0">
      <dxf>
        <alignment horizontal="center" vertical="top"/>
      </dxf>
    </rfmt>
    <rcc rId="0" sId="1" dxf="1">
      <nc r="S340" t="inlineStr">
        <is>
          <t>Valoarea ELIGIBILĂ a proiectului (LEI)</t>
        </is>
      </nc>
      <ndxf>
        <font>
          <b/>
          <sz val="12"/>
          <color auto="1"/>
          <name val="Calibri"/>
          <family val="2"/>
          <charset val="238"/>
          <scheme val="minor"/>
        </font>
        <numFmt numFmtId="4" formatCode="#,##0.00"/>
        <alignment horizontal="center" vertical="center" wrapText="1"/>
        <border outline="0">
          <left style="thin">
            <color indexed="64"/>
          </left>
          <top style="medium">
            <color indexed="64"/>
          </top>
          <bottom style="thin">
            <color indexed="64"/>
          </bottom>
        </border>
      </ndxf>
    </rcc>
    <rfmt sheetId="1" sqref="T340"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U340"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V340"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W340"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X340"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Y340" start="0" length="0">
      <dxf>
        <font>
          <b/>
          <sz val="12"/>
          <color auto="1"/>
          <name val="Calibri"/>
          <family val="2"/>
          <charset val="238"/>
          <scheme val="minor"/>
        </font>
        <numFmt numFmtId="4" formatCode="#,##0.00"/>
        <alignment horizontal="center" vertical="center" wrapText="1"/>
        <border outline="0">
          <top style="medium">
            <color indexed="64"/>
          </top>
          <bottom style="thin">
            <color indexed="64"/>
          </bottom>
        </border>
      </dxf>
    </rfmt>
    <rfmt sheetId="1" sqref="Z340" start="0" length="0">
      <dxf>
        <alignment horizontal="center" vertical="center" wrapText="1"/>
        <border outline="0">
          <top style="medium">
            <color indexed="64"/>
          </top>
          <bottom style="thin">
            <color indexed="64"/>
          </bottom>
        </border>
      </dxf>
    </rfmt>
    <rfmt sheetId="1" sqref="AA340" start="0" length="0">
      <dxf>
        <alignment horizontal="center" vertical="center" wrapText="1"/>
        <border outline="0">
          <top style="medium">
            <color indexed="64"/>
          </top>
          <bottom style="thin">
            <color indexed="64"/>
          </bottom>
        </border>
      </dxf>
    </rfmt>
    <rfmt sheetId="1" sqref="AB340" start="0" length="0">
      <dxf>
        <alignment horizontal="center" vertical="center" wrapText="1"/>
        <border outline="0">
          <right style="thin">
            <color indexed="64"/>
          </right>
          <top style="medium">
            <color indexed="64"/>
          </top>
          <bottom style="thin">
            <color indexed="64"/>
          </bottom>
        </border>
      </dxf>
    </rfmt>
    <rfmt sheetId="1" sqref="AC340" start="0" length="0">
      <dxf>
        <fill>
          <patternFill patternType="solid">
            <bgColor rgb="FFFFFF00"/>
          </patternFill>
        </fill>
        <alignment horizontal="center" vertical="center" wrapText="1"/>
        <border outline="0">
          <right style="thin">
            <color indexed="64"/>
          </right>
          <top style="medium">
            <color indexed="64"/>
          </top>
          <bottom style="thin">
            <color indexed="64"/>
          </bottom>
        </border>
      </dxf>
    </rfmt>
    <rfmt sheetId="1" sqref="AD340" start="0" length="0">
      <dxf>
        <fill>
          <patternFill patternType="solid">
            <bgColor rgb="FFFFFF00"/>
          </patternFill>
        </fill>
        <alignment horizontal="center" vertical="center" wrapText="1"/>
        <border outline="0">
          <right style="thin">
            <color indexed="64"/>
          </right>
          <top style="medium">
            <color indexed="64"/>
          </top>
          <bottom style="thin">
            <color indexed="64"/>
          </bottom>
        </border>
      </dxf>
    </rfmt>
    <rcc rId="0" sId="1" dxf="1">
      <nc r="AE340" t="inlineStr">
        <is>
          <t>Valoarea eligibilă a proiectului</t>
        </is>
      </nc>
      <n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medium">
            <color indexed="64"/>
          </top>
          <bottom style="thin">
            <color indexed="64"/>
          </bottom>
        </border>
      </ndxf>
    </rcc>
    <rfmt sheetId="1" sqref="AF340" start="0" length="0">
      <dxf>
        <font>
          <b/>
          <sz val="12"/>
          <color auto="1"/>
          <name val="Calibri"/>
          <family val="2"/>
          <charset val="238"/>
          <scheme val="minor"/>
        </font>
        <numFmt numFmtId="4" formatCode="#,##0.00"/>
        <alignment vertical="center" wrapText="1"/>
        <border outline="0">
          <left style="thin">
            <color indexed="64"/>
          </left>
          <right style="thin">
            <color indexed="64"/>
          </right>
          <top style="medium">
            <color indexed="64"/>
          </top>
          <bottom style="thin">
            <color indexed="64"/>
          </bottom>
        </border>
      </dxf>
    </rfmt>
    <rcc rId="0" sId="1" dxf="1">
      <nc r="AG340" t="inlineStr">
        <is>
          <t>Total valoare proiect</t>
        </is>
      </nc>
      <ndxf>
        <font>
          <b/>
          <sz val="12"/>
          <color auto="1"/>
          <name val="Calibri"/>
          <family val="2"/>
          <charset val="238"/>
          <scheme val="minor"/>
        </font>
        <numFmt numFmtId="4" formatCode="#,##0.00"/>
        <alignment vertical="center" wrapText="1"/>
        <border outline="0">
          <left style="thin">
            <color indexed="64"/>
          </left>
          <right style="thin">
            <color indexed="64"/>
          </right>
          <top style="medium">
            <color indexed="64"/>
          </top>
          <bottom style="thin">
            <color indexed="64"/>
          </bottom>
        </border>
      </ndxf>
    </rcc>
    <rcc rId="0" sId="1" dxf="1">
      <nc r="AH340" t="inlineStr">
        <is>
          <t>Stadiu proiect 
(în implementare/ reziliat/ finalizat)</t>
        </is>
      </nc>
      <ndxf>
        <font>
          <b/>
          <sz val="12"/>
          <color auto="1"/>
          <name val="Calibri"/>
          <family val="2"/>
          <charset val="238"/>
          <scheme val="minor"/>
        </font>
        <numFmt numFmtId="3" formatCode="#,##0"/>
        <alignment vertical="center" wrapText="1"/>
        <border outline="0">
          <left style="thin">
            <color indexed="64"/>
          </left>
          <right style="thin">
            <color indexed="64"/>
          </right>
          <top style="medium">
            <color indexed="64"/>
          </top>
          <bottom style="thin">
            <color indexed="64"/>
          </bottom>
        </border>
      </ndxf>
    </rcc>
    <rcc rId="0" sId="1" dxf="1">
      <nc r="AI340" t="inlineStr">
        <is>
          <t>Act aditional NR.</t>
        </is>
      </nc>
      <ndxf>
        <font>
          <b/>
          <sz val="12"/>
          <color auto="1"/>
          <name val="Calibri"/>
          <family val="2"/>
          <charset val="238"/>
          <scheme val="minor"/>
        </font>
        <numFmt numFmtId="3" formatCode="#,##0"/>
        <alignment vertical="center" wrapText="1"/>
        <border outline="0">
          <left style="thin">
            <color indexed="64"/>
          </left>
          <right style="thin">
            <color indexed="64"/>
          </right>
          <top style="medium">
            <color indexed="64"/>
          </top>
          <bottom style="thin">
            <color indexed="64"/>
          </bottom>
        </border>
      </ndxf>
    </rcc>
    <rcc rId="0" sId="1" dxf="1">
      <nc r="AJ340" t="inlineStr">
        <is>
          <t>Plăţi către beneficiari (lei)</t>
        </is>
      </nc>
      <ndxf>
        <font>
          <b/>
          <sz val="12"/>
          <color auto="1"/>
          <name val="Calibri"/>
          <family val="2"/>
          <charset val="238"/>
          <scheme val="minor"/>
        </font>
        <numFmt numFmtId="4" formatCode="#,##0.00"/>
        <alignment vertical="center" wrapText="1"/>
        <border outline="0">
          <left style="thin">
            <color indexed="64"/>
          </left>
          <right style="thin">
            <color indexed="64"/>
          </right>
          <top style="medium">
            <color indexed="64"/>
          </top>
          <bottom style="thin">
            <color indexed="64"/>
          </bottom>
        </border>
      </ndxf>
    </rcc>
    <rfmt sheetId="1" sqref="AK340" start="0" length="0">
      <dxf>
        <font>
          <b/>
          <sz val="12"/>
          <color auto="1"/>
          <name val="Calibri"/>
          <family val="2"/>
          <charset val="238"/>
          <scheme val="minor"/>
        </font>
        <numFmt numFmtId="4" formatCode="#,##0.00"/>
        <alignment vertical="center" wrapText="1"/>
        <border outline="0">
          <left style="thin">
            <color indexed="64"/>
          </left>
          <top style="medium">
            <color indexed="64"/>
          </top>
          <bottom style="thin">
            <color indexed="64"/>
          </bottom>
        </border>
      </dxf>
    </rfmt>
  </rrc>
  <rcc rId="1466" sId="1" odxf="1" dxf="1" numFmtId="19">
    <nc r="L311">
      <v>43698</v>
    </nc>
    <ndxf>
      <numFmt numFmtId="19" formatCode="dd/mm/yyyy"/>
    </ndxf>
  </rcc>
  <rcv guid="{EF10298D-3F59-43F1-9A86-8C1CCA3B5D93}" action="delete"/>
  <rdn rId="0" localSheetId="1" customView="1" name="Z_EF10298D_3F59_43F1_9A86_8C1CCA3B5D93_.wvu.PrintArea" hidden="1" oldHidden="1">
    <formula>Sheet1!$A$1:$AL$339</formula>
    <oldFormula>Sheet1!$A$1:$AL$339</oldFormula>
  </rdn>
  <rdn rId="0" localSheetId="1" customView="1" name="Z_EF10298D_3F59_43F1_9A86_8C1CCA3B5D93_.wvu.FilterData" hidden="1" oldHidden="1">
    <formula>Sheet1!$A$6:$AL$339</formula>
    <oldFormula>Sheet1!$A$6:$AL$339</oldFormula>
  </rdn>
  <rcv guid="{EF10298D-3F59-43F1-9A86-8C1CCA3B5D93}"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3" sId="1" numFmtId="4">
    <oc r="U245">
      <v>2597571.4</v>
    </oc>
    <nc r="U245">
      <v>2209562.33</v>
    </nc>
  </rcc>
  <rcc rId="1974" sId="1" numFmtId="4">
    <oc r="Z245">
      <v>1909505.05</v>
    </oc>
    <nc r="Z245">
      <v>1624275.04</v>
    </nc>
  </rcc>
  <rcc rId="1975" sId="1" numFmtId="4">
    <oc r="AA245">
      <v>649392.85</v>
    </oc>
    <nc r="AA245">
      <v>552390.6</v>
    </nc>
  </rcc>
  <rcc rId="1976" sId="1" numFmtId="4">
    <oc r="AF245">
      <v>16493.400000000001</v>
    </oc>
    <nc r="AF245">
      <v>16355.96</v>
    </nc>
  </rcc>
  <rcc rId="1977" sId="1" numFmtId="4">
    <oc r="T245">
      <v>10820528.6</v>
    </oc>
    <nc r="T245">
      <v>9204225.3699999992</v>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8" sId="1">
    <nc r="D117" t="inlineStr">
      <is>
        <t>MM</t>
      </is>
    </nc>
  </rcc>
  <rcc rId="1979" sId="1">
    <nc r="B117">
      <v>119758</v>
    </nc>
  </rcc>
  <rcc rId="1980" sId="1">
    <nc r="C117">
      <v>460</v>
    </nc>
  </rcc>
  <rcc rId="1981" sId="1">
    <nc r="E117" t="inlineStr">
      <is>
        <t>AP 2/11i  /2.1</t>
      </is>
    </nc>
  </rcc>
  <rcc rId="1982" sId="1">
    <nc r="F117" t="inlineStr">
      <is>
        <t>CP6 less /2017</t>
      </is>
    </nc>
  </rcc>
  <rfmt sheetId="1" sqref="G117" start="0" length="0">
    <dxf>
      <font>
        <sz val="11"/>
        <color theme="1"/>
        <name val="Calibri"/>
        <family val="2"/>
        <charset val="238"/>
        <scheme val="minor"/>
      </font>
      <alignment horizontal="general" vertical="bottom" wrapText="0"/>
      <border outline="0">
        <left/>
        <right/>
        <top/>
        <bottom/>
      </border>
    </dxf>
  </rfmt>
  <rcc rId="1983" sId="1" xfDxf="1" dxf="1">
    <nc r="G117" t="inlineStr">
      <is>
        <t>Performanță și calitate în administrația publică locală din municipiul Motru</t>
      </is>
    </nc>
    <ndxf>
      <font>
        <i/>
      </font>
      <alignment wrapText="1"/>
    </ndxf>
  </rcc>
  <rcc rId="1984" sId="1">
    <nc r="H117" t="inlineStr">
      <is>
        <t>Municipiul Motru</t>
      </is>
    </nc>
  </rcc>
  <rcc rId="1985" sId="1">
    <nc r="I117" t="inlineStr">
      <is>
        <t>n.a</t>
      </is>
    </nc>
  </rcc>
  <rfmt sheetId="1" sqref="G117" start="0" length="2147483647">
    <dxf>
      <font>
        <i val="0"/>
      </font>
    </dxf>
  </rfmt>
  <rfmt sheetId="1" sqref="G117" start="0" length="2147483647">
    <dxf>
      <font>
        <i/>
      </font>
    </dxf>
  </rfmt>
  <rfmt sheetId="1" sqref="G117" start="0" length="2147483647">
    <dxf>
      <font>
        <i val="0"/>
      </font>
    </dxf>
  </rfmt>
  <rcc rId="1986" sId="1">
    <nc r="J117" t="inlineStr">
      <is>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is>
    </nc>
  </rcc>
  <rcc rId="1987" sId="1" numFmtId="19">
    <nc r="K117">
      <v>43264</v>
    </nc>
  </rcc>
  <rcc rId="1988" sId="1" numFmtId="19">
    <nc r="L117">
      <v>43751</v>
    </nc>
  </rcc>
  <rcc rId="1989" sId="1">
    <nc r="N117">
      <v>4</v>
    </nc>
  </rcc>
  <rcc rId="1990" sId="1">
    <nc r="O117" t="inlineStr">
      <is>
        <t>Gorj</t>
      </is>
    </nc>
  </rcc>
  <rcc rId="1991" sId="1">
    <nc r="P117" t="inlineStr">
      <is>
        <t>Motru</t>
      </is>
    </nc>
  </rcc>
  <rcc rId="1992" sId="1">
    <nc r="Q117" t="inlineStr">
      <is>
        <t>APL</t>
      </is>
    </nc>
  </rcc>
  <rcc rId="1993" sId="1">
    <nc r="R117" t="inlineStr">
      <is>
        <t>120 - Investiții în capacitatea instituțională și în eficiența administrațiilor și a serviciilor publice la nivel național, regional și local, în perspectiva realizării de reforme, a unei mai bune legiferări și a bunei guvernanțe</t>
      </is>
    </nc>
  </rcc>
  <rfmt sheetId="1" sqref="G117">
    <dxf>
      <alignment horizontal="center"/>
    </dxf>
  </rfmt>
  <rfmt sheetId="1" sqref="G117">
    <dxf>
      <alignment horizontal="left"/>
    </dxf>
  </rfmt>
  <rfmt sheetId="1" sqref="G117">
    <dxf>
      <alignment vertical="center"/>
    </dxf>
  </rfmt>
  <rcc rId="1994" sId="1" numFmtId="4">
    <nc r="U117">
      <v>0</v>
    </nc>
  </rcc>
  <rcc rId="1995" sId="1" numFmtId="4">
    <nc r="W117">
      <v>54529.15</v>
    </nc>
  </rcc>
  <rcc rId="1996" sId="1" numFmtId="4">
    <nc r="Z117">
      <v>8389.1</v>
    </nc>
  </rcc>
  <rcc rId="1997" sId="1" numFmtId="4">
    <nc r="AA117">
      <v>0</v>
    </nc>
  </rcc>
  <rcc rId="1998" sId="1" numFmtId="4">
    <nc r="T117">
      <v>356536.75</v>
    </nc>
  </rcc>
  <rcv guid="{65C35D6D-934F-4431-BA92-90255FC17BA4}" action="delete"/>
  <rdn rId="0" localSheetId="1" customView="1" name="Z_65C35D6D_934F_4431_BA92_90255FC17BA4_.wvu.PrintArea" hidden="1" oldHidden="1">
    <formula>Sheet1!$A$1:$AL$346</formula>
    <oldFormula>Sheet1!$A$1:$AL$346</oldFormula>
  </rdn>
  <rdn rId="0" localSheetId="1" customView="1" name="Z_65C35D6D_934F_4431_BA92_90255FC17BA4_.wvu.FilterData" hidden="1" oldHidden="1">
    <formula>Sheet1!$A$6:$AL$346</formula>
    <oldFormula>Sheet1!$A$6:$AL$346</oldFormula>
  </rdn>
  <rcv guid="{65C35D6D-934F-4431-BA92-90255FC17BA4}"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01" sId="1" ref="A325:XFD325" action="insertRow">
    <undo index="65535" exp="area" ref3D="1" dr="$H$1:$N$1048576" dn="Z_65B035E3_87FA_46C5_996E_864F2C8D0EBC_.wvu.Cols" sId="1"/>
  </rrc>
  <rcc rId="2002" sId="1">
    <nc r="B325">
      <v>109834</v>
    </nc>
  </rcc>
  <rcc rId="2003" sId="1">
    <nc r="C325">
      <v>202</v>
    </nc>
  </rcc>
  <rcc rId="2004" sId="1">
    <nc r="D325" t="inlineStr">
      <is>
        <t>RG</t>
      </is>
    </nc>
  </rcc>
  <rcc rId="2005" sId="1" odxf="1" dxf="1">
    <nc r="E325" t="inlineStr">
      <is>
        <t>AP1/11i /1.1</t>
      </is>
    </nc>
    <odxf>
      <border outline="0">
        <left/>
      </border>
    </odxf>
    <ndxf>
      <border outline="0">
        <left style="thin">
          <color indexed="64"/>
        </left>
      </border>
    </ndxf>
  </rcc>
  <rcc rId="2006" sId="1" odxf="1" dxf="1">
    <nc r="F325" t="inlineStr">
      <is>
        <t>CP 2/2017 (MySMIS: POCA/111/1/1)</t>
      </is>
    </nc>
    <odxf>
      <border outline="0">
        <left/>
      </border>
    </odxf>
    <ndxf>
      <border outline="0">
        <left style="thin">
          <color indexed="64"/>
        </left>
      </border>
    </ndxf>
  </rcc>
  <rcc rId="2007" sId="1">
    <nc r="G325" t="inlineStr">
      <is>
        <t>"Societatea civilă dezvoltă politici publice"</t>
      </is>
    </nc>
  </rcc>
  <rcc rId="2008" sId="1">
    <nc r="H325" t="inlineStr">
      <is>
        <t>Asociația pentru Implicare Socială, Educație și Cultură</t>
      </is>
    </nc>
  </rcc>
  <rcc rId="2009" sId="1">
    <nc r="I325" t="inlineStr">
      <is>
        <t>n.a.</t>
      </is>
    </nc>
  </rcc>
  <rcc rId="2010" sId="1">
    <nc r="J325" t="inlineStr">
      <is>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is>
    </nc>
  </rcc>
  <rcc rId="2011" sId="1" numFmtId="19">
    <nc r="K325">
      <v>42534</v>
    </nc>
  </rcc>
  <rcc rId="2012" sId="1" numFmtId="19">
    <nc r="L325">
      <v>43751</v>
    </nc>
  </rcc>
  <rcc rId="2013" sId="1">
    <nc r="N325" t="inlineStr">
      <is>
        <t>Proiect cu acoperire națională</t>
      </is>
    </nc>
  </rcc>
  <rcc rId="2014" sId="1">
    <nc r="O325" t="inlineStr">
      <is>
        <t>București</t>
      </is>
    </nc>
  </rcc>
  <rcc rId="2015" sId="1">
    <nc r="P325" t="inlineStr">
      <is>
        <t>București</t>
      </is>
    </nc>
  </rcc>
  <rcc rId="2016" sId="1">
    <nc r="Q325" t="inlineStr">
      <is>
        <t>ONG</t>
      </is>
    </nc>
  </rcc>
  <rcc rId="2017" sId="1">
    <nc r="R325" t="inlineStr">
      <is>
        <t>119 - Investiții în capacitatea instituțională și în eficiența administrațiilor și a serviciilor publice la nivel național, regional și local, în perspectiva realizării de reforme, a unei mai bune legiferări și a bunei guvernanțe</t>
      </is>
    </nc>
  </rcc>
  <rcc rId="2018" sId="1" endOfListFormulaUpdate="1">
    <oc r="T326">
      <f>SUM(T228:T324)</f>
    </oc>
    <nc r="T326">
      <f>SUM(T228:T325)</f>
    </nc>
  </rcc>
  <rcc rId="2019" sId="1" numFmtId="4">
    <nc r="T325">
      <v>610986.37</v>
    </nc>
  </rcc>
  <rcc rId="2020" sId="1" numFmtId="4">
    <nc r="U325">
      <v>146673.12</v>
    </nc>
  </rcc>
  <rcc rId="2021" sId="1" endOfListFormulaUpdate="1">
    <oc r="U326">
      <f>SUM(U228:U324)</f>
    </oc>
    <nc r="U326">
      <f>SUM(U228:U325)</f>
    </nc>
  </rcc>
  <rcc rId="2022" sId="1">
    <nc r="S325">
      <f>T325+U325</f>
    </nc>
  </rcc>
  <rcc rId="2023" sId="1" numFmtId="4">
    <nc r="W325">
      <v>107821.13</v>
    </nc>
  </rcc>
  <rcc rId="2024" sId="1" endOfListFormulaUpdate="1">
    <oc r="W326">
      <f>SUM(W228:W324)</f>
    </oc>
    <nc r="W326">
      <f>SUM(W228:W325)</f>
    </nc>
  </rcc>
  <rcc rId="2025" sId="1" numFmtId="4">
    <nc r="X325">
      <v>36668.29</v>
    </nc>
  </rcc>
  <rcc rId="2026" sId="1" endOfListFormulaUpdate="1">
    <oc r="X326">
      <f>SUM(X228:X324)</f>
    </oc>
    <nc r="X326">
      <f>SUM(X228:X325)</f>
    </nc>
  </rcc>
  <rcc rId="2027" sId="1">
    <nc r="V325">
      <f>W325+X325</f>
    </nc>
  </rcc>
  <rcc rId="2028" sId="1" numFmtId="4">
    <nc r="AC325">
      <v>14669.55</v>
    </nc>
  </rcc>
  <rcc rId="2029" sId="1" endOfListFormulaUpdate="1">
    <oc r="AC326">
      <f>SUM(AC228:AC324)</f>
    </oc>
    <nc r="AC326">
      <f>SUM(AC228:AC325)</f>
    </nc>
  </rcc>
  <rcc rId="2030" sId="1" numFmtId="4">
    <nc r="AD325">
      <v>3741.66</v>
    </nc>
  </rcc>
  <rcc rId="2031" sId="1" endOfListFormulaUpdate="1">
    <oc r="AD326">
      <f>SUM(AD228:AD324)</f>
    </oc>
    <nc r="AD326">
      <f>SUM(AD228:AD325)</f>
    </nc>
  </rcc>
  <rcc rId="2032" sId="1">
    <nc r="AB325">
      <f>AC325+AD325</f>
    </nc>
  </rcc>
  <rcc rId="2033" sId="1" numFmtId="4">
    <nc r="AF325">
      <v>0</v>
    </nc>
  </rcc>
  <rcc rId="2034" sId="1">
    <nc r="AH325" t="inlineStr">
      <is>
        <t>implementare</t>
      </is>
    </nc>
  </rcc>
  <rcc rId="2035" sId="1">
    <nc r="AI325" t="inlineStr">
      <is>
        <t>n.a.</t>
      </is>
    </nc>
  </rcc>
  <rcv guid="{901F9774-8BE7-424D-87C2-1026F3FA2E93}" action="delete"/>
  <rdn rId="0" localSheetId="1" customView="1" name="Z_901F9774_8BE7_424D_87C2_1026F3FA2E93_.wvu.PrintArea" hidden="1" oldHidden="1">
    <formula>Sheet1!$A$1:$AL$347</formula>
    <oldFormula>Sheet1!$A$1:$AL$347</oldFormula>
  </rdn>
  <rdn rId="0" localSheetId="1" customView="1" name="Z_901F9774_8BE7_424D_87C2_1026F3FA2E93_.wvu.FilterData" hidden="1" oldHidden="1">
    <formula>Sheet1!$A$6:$AL$347</formula>
    <oldFormula>Sheet1!$C$1:$C$354</oldFormula>
  </rdn>
  <rcv guid="{901F9774-8BE7-424D-87C2-1026F3FA2E93}"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8" sId="1">
    <nc r="AE325">
      <f>S325+V325+Y325+AB325</f>
    </nc>
  </rcc>
  <rcc rId="2039" sId="1">
    <nc r="AG325">
      <f>AE325+AF325</f>
    </nc>
  </rcc>
  <rcc rId="2040" sId="1">
    <nc r="Y325">
      <f>Z325+AA325</f>
    </nc>
  </rcc>
  <rcc rId="2041" sId="1">
    <nc r="M325">
      <f>S325/AE325*100</f>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2" sId="1">
    <nc r="A325">
      <v>98</v>
    </nc>
  </rcc>
  <rrc rId="2043" sId="1" ref="A326:XFD326" action="insertRow">
    <undo index="65535" exp="area" ref3D="1" dr="$H$1:$N$1048576" dn="Z_65B035E3_87FA_46C5_996E_864F2C8D0EBC_.wvu.Cols" sId="1"/>
  </rrc>
  <rrc rId="2044" sId="1" ref="A326:XFD326" action="insertRow">
    <undo index="65535" exp="area" ref3D="1" dr="$H$1:$N$1048576" dn="Z_65B035E3_87FA_46C5_996E_864F2C8D0EBC_.wvu.Cols" sId="1"/>
  </rrc>
  <rcc rId="2045" sId="1">
    <nc r="A326">
      <v>99</v>
    </nc>
  </rcc>
  <rcc rId="2046" sId="1">
    <nc r="B326">
      <v>111613</v>
    </nc>
  </rcc>
  <rcc rId="2047" sId="1">
    <nc r="C326">
      <v>289</v>
    </nc>
  </rcc>
  <rcc rId="2048" sId="1">
    <nc r="D326" t="inlineStr">
      <is>
        <t>VB</t>
      </is>
    </nc>
  </rcc>
  <rcc rId="2049" sId="1" odxf="1" dxf="1">
    <nc r="E326" t="inlineStr">
      <is>
        <t>AP1/11i /1.1</t>
      </is>
    </nc>
    <odxf>
      <border outline="0">
        <left/>
      </border>
    </odxf>
    <ndxf>
      <border outline="0">
        <left style="thin">
          <color indexed="64"/>
        </left>
      </border>
    </ndxf>
  </rcc>
  <rcc rId="2050" sId="1" odxf="1" dxf="1">
    <nc r="F326" t="inlineStr">
      <is>
        <t>CP 2/2017 (MySMIS: POCA/111/1/1)</t>
      </is>
    </nc>
    <odxf>
      <border outline="0">
        <left/>
      </border>
    </odxf>
    <ndxf>
      <border outline="0">
        <left style="thin">
          <color indexed="64"/>
        </left>
      </border>
    </ndxf>
  </rcc>
  <rcc rId="2051" sId="1">
    <nc r="G326" t="inlineStr">
      <is>
        <t>„Implicare, colaborare şi sprijin reciproc pentru un viitor mai bun al tinerilor!”</t>
      </is>
    </nc>
  </rcc>
  <rcc rId="2052" sId="1">
    <nc r="H326" t="inlineStr">
      <is>
        <t>Asociația “Ai încredere”</t>
      </is>
    </nc>
  </rcc>
  <rcc rId="2053" sId="1">
    <nc r="I326" t="inlineStr">
      <is>
        <t xml:space="preserve">P1: Asociația de Dezvoltare Durabilă a Județului Tulcea 
</t>
      </is>
    </nc>
  </rcc>
  <rcc rId="2054" sId="1">
    <nc r="J326" t="inlineStr">
      <is>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is>
    </nc>
  </rcc>
  <rcc rId="2055" sId="1" numFmtId="19">
    <nc r="K326">
      <v>43264</v>
    </nc>
  </rcc>
  <rcc rId="2056" sId="1" numFmtId="19">
    <nc r="L326">
      <v>43751</v>
    </nc>
  </rcc>
  <rcc rId="2057" sId="1">
    <nc r="N326" t="inlineStr">
      <is>
        <t>Proiect cu acoperire națională</t>
      </is>
    </nc>
  </rcc>
  <rcc rId="2058" sId="1">
    <nc r="Q326" t="inlineStr">
      <is>
        <t>ONG</t>
      </is>
    </nc>
  </rcc>
  <rcc rId="2059" sId="1">
    <nc r="O326" t="inlineStr">
      <is>
        <t>Tulcea</t>
      </is>
    </nc>
  </rcc>
  <rcc rId="2060" sId="1">
    <nc r="P326" t="inlineStr">
      <is>
        <t>Tulcea</t>
      </is>
    </nc>
  </rcc>
  <rcc rId="2061" sId="1">
    <nc r="R326" t="inlineStr">
      <is>
        <t>119 - Investiții în capacitatea instituțională și în eficiența administrațiilor și a serviciilor publice la nivel național, regional și local, în perspectiva realizării de reforme, a unei mai bune legiferări și a bunei guvernanțe</t>
      </is>
    </nc>
  </rcc>
  <rcc rId="2062" sId="1" numFmtId="4">
    <nc r="T326">
      <v>637518.30000000005</v>
    </nc>
  </rcc>
  <rcc rId="2063" sId="1" endOfListFormulaUpdate="1">
    <oc r="T328">
      <f>SUM(T228:T325)</f>
    </oc>
    <nc r="T328">
      <f>SUM(T228:T326)</f>
    </nc>
  </rcc>
  <rcc rId="2064" sId="1" numFmtId="4">
    <nc r="U326">
      <v>153042.35999999999</v>
    </nc>
  </rcc>
  <rcc rId="2065" sId="1" endOfListFormulaUpdate="1">
    <oc r="U328">
      <f>SUM(U228:U325)</f>
    </oc>
    <nc r="U328">
      <f>SUM(U228:U326)</f>
    </nc>
  </rcc>
  <rcc rId="2066" sId="1">
    <nc r="S326">
      <f>T326+U326</f>
    </nc>
  </rcc>
  <rcc rId="2067" sId="1" numFmtId="4">
    <nc r="W326">
      <v>112503.22</v>
    </nc>
  </rcc>
  <rcc rId="2068" sId="1" endOfListFormulaUpdate="1">
    <oc r="W328">
      <f>SUM(W228:W325)</f>
    </oc>
    <nc r="W328">
      <f>SUM(W228:W326)</f>
    </nc>
  </rcc>
  <rcc rId="2069" sId="1" endOfListFormulaUpdate="1">
    <oc r="X328">
      <f>SUM(X228:X325)</f>
    </oc>
    <nc r="X328">
      <f>SUM(X228:X326)</f>
    </nc>
  </rcc>
  <rcc rId="2070" sId="1">
    <nc r="V326">
      <f>W326+X326</f>
    </nc>
  </rcc>
  <rcc rId="2071" sId="1" numFmtId="4">
    <nc r="X326">
      <v>38260.61</v>
    </nc>
  </rcc>
  <rcc rId="2072" sId="1" xfDxf="1" s="1" dxf="1" numFmtId="4">
    <nc r="AD326">
      <v>3904.13</v>
    </nc>
    <n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2073" sId="1" numFmtId="4">
    <nc r="AC326">
      <v>15306.57</v>
    </nc>
  </rcc>
  <rcc rId="2074" sId="1" endOfListFormulaUpdate="1">
    <oc r="AC328">
      <f>SUM(AC228:AC325)</f>
    </oc>
    <nc r="AC328">
      <f>SUM(AC228:AC326)</f>
    </nc>
  </rcc>
  <rcc rId="2075" sId="1">
    <nc r="AB326">
      <f>AC326+AD326</f>
    </nc>
  </rcc>
  <rcv guid="{3AFE79CE-CE75-447D-8C73-1AE63A224CBA}" action="delete"/>
  <rdn rId="0" localSheetId="1" customView="1" name="Z_3AFE79CE_CE75_447D_8C73_1AE63A224CBA_.wvu.PrintArea" hidden="1" oldHidden="1">
    <formula>Sheet1!$A$1:$AL$349</formula>
    <oldFormula>Sheet1!$A$1:$AL$349</oldFormula>
  </rdn>
  <rdn rId="0" localSheetId="1" customView="1" name="Z_3AFE79CE_CE75_447D_8C73_1AE63A224CBA_.wvu.FilterData" hidden="1" oldHidden="1">
    <formula>Sheet1!$A$6:$AL$349</formula>
    <oldFormula>Sheet1!$A$6:$AL$349</oldFormula>
  </rdn>
  <rcv guid="{3AFE79CE-CE75-447D-8C73-1AE63A224CBA}"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8" sId="1" numFmtId="4">
    <nc r="AF326">
      <v>0</v>
    </nc>
  </rcc>
  <rcc rId="2079" sId="1">
    <nc r="AG326">
      <f>AE326+AF326</f>
    </nc>
  </rcc>
  <rcc rId="2080" sId="1">
    <nc r="AE326">
      <f>S326+V326+Y326+AB326</f>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1" sId="1">
    <nc r="AH326" t="inlineStr">
      <is>
        <t xml:space="preserve"> în implementare</t>
      </is>
    </nc>
  </rcc>
  <rcc rId="2082" sId="1">
    <nc r="AI326" t="inlineStr">
      <is>
        <t>n.a.</t>
      </is>
    </nc>
  </rcc>
  <rcc rId="2083" sId="1" numFmtId="4">
    <nc r="Y326">
      <v>0</v>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1" start="0" length="0">
    <dxf>
      <font>
        <b val="0"/>
        <sz val="12"/>
        <color auto="1"/>
      </font>
    </dxf>
  </rfmt>
  <rfmt sheetId="1" sqref="D211" start="0" length="0">
    <dxf>
      <font>
        <b val="0"/>
        <sz val="12"/>
        <color auto="1"/>
      </font>
    </dxf>
  </rfmt>
  <rcc rId="2084" sId="1" odxf="1" dxf="1">
    <nc r="E211" t="inlineStr">
      <is>
        <t>AP 2/2.1</t>
      </is>
    </nc>
    <odxf>
      <font>
        <b/>
        <sz val="12"/>
        <color auto="1"/>
      </font>
    </odxf>
    <ndxf>
      <font>
        <b val="0"/>
        <sz val="12"/>
        <color auto="1"/>
      </font>
    </ndxf>
  </rcc>
  <rcc rId="2085" sId="1" odxf="1" dxf="1">
    <nc r="F211" t="inlineStr">
      <is>
        <t>CP6 less /2017</t>
      </is>
    </nc>
    <odxf>
      <font>
        <b/>
        <sz val="12"/>
        <color auto="1"/>
      </font>
    </odxf>
    <ndxf>
      <font>
        <b val="0"/>
        <sz val="12"/>
        <color auto="1"/>
      </font>
    </ndxf>
  </rcc>
  <rfmt sheetId="1" sqref="G211" start="0" length="0">
    <dxf>
      <font>
        <b val="0"/>
        <sz val="12"/>
        <color auto="1"/>
      </font>
    </dxf>
  </rfmt>
  <rfmt sheetId="1" sqref="H211" start="0" length="0">
    <dxf>
      <font>
        <b val="0"/>
        <sz val="12"/>
        <color auto="1"/>
      </font>
    </dxf>
  </rfmt>
  <rcc rId="2086" sId="1" odxf="1" dxf="1">
    <nc r="I211" t="inlineStr">
      <is>
        <t>na</t>
      </is>
    </nc>
    <odxf>
      <font>
        <b/>
        <sz val="12"/>
        <color auto="1"/>
      </font>
    </odxf>
    <ndxf>
      <font>
        <b val="0"/>
        <sz val="12"/>
        <color auto="1"/>
      </font>
    </ndxf>
  </rcc>
  <rcc rId="2087" sId="1" odxf="1" dxf="1">
    <nc r="J211" t="inlineStr">
      <is>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is>
    </nc>
    <odxf>
      <font>
        <b/>
        <sz val="12"/>
        <color auto="1"/>
      </font>
      <alignment horizontal="center"/>
    </odxf>
    <ndxf>
      <font>
        <b val="0"/>
        <sz val="12"/>
        <color auto="1"/>
      </font>
      <alignment horizontal="left"/>
    </ndxf>
  </rcc>
  <rcc rId="2088" sId="1" odxf="1" dxf="1" numFmtId="19">
    <nc r="K211">
      <v>43257</v>
    </nc>
    <odxf>
      <numFmt numFmtId="0" formatCode="General"/>
    </odxf>
    <ndxf>
      <numFmt numFmtId="19" formatCode="dd/mm/yyyy"/>
    </ndxf>
  </rcc>
  <rcc rId="2089" sId="1" odxf="1" dxf="1" numFmtId="19">
    <nc r="L211">
      <v>43744</v>
    </nc>
    <odxf>
      <numFmt numFmtId="0" formatCode="General"/>
    </odxf>
    <ndxf>
      <numFmt numFmtId="19" formatCode="dd/mm/yyyy"/>
    </ndxf>
  </rcc>
  <rcc rId="2090" sId="1" odxf="1" dxf="1">
    <nc r="M211">
      <f>S211/AE211*100</f>
    </nc>
    <odxf>
      <font>
        <b/>
        <sz val="12"/>
        <color auto="1"/>
      </font>
      <numFmt numFmtId="0" formatCode="General"/>
    </odxf>
    <ndxf>
      <font>
        <b val="0"/>
        <sz val="12"/>
        <color auto="1"/>
      </font>
      <numFmt numFmtId="164" formatCode="0.000000000"/>
    </ndxf>
  </rcc>
  <rcc rId="2091" sId="1" odxf="1" dxf="1">
    <nc r="N211">
      <v>3</v>
    </nc>
    <odxf/>
    <ndxf/>
  </rcc>
  <rcc rId="2092" sId="1" odxf="1" dxf="1">
    <nc r="O211" t="inlineStr">
      <is>
        <t>PRAHOVA</t>
      </is>
    </nc>
    <odxf/>
    <ndxf/>
  </rcc>
  <rcc rId="2093" sId="1" odxf="1" dxf="1">
    <nc r="P211" t="inlineStr">
      <is>
        <t>Ploiesti</t>
      </is>
    </nc>
    <odxf/>
    <ndxf/>
  </rcc>
  <rcc rId="2094" sId="1" odxf="1" dxf="1">
    <nc r="Q211" t="inlineStr">
      <is>
        <t>APL</t>
      </is>
    </nc>
    <odxf/>
    <ndxf/>
  </rcc>
  <rcc rId="2095" sId="1" odxf="1" dxf="1">
    <nc r="R211" t="inlineStr">
      <is>
        <t>119 -  Investiții în capacitatea instituțională și în eficiența administrațiilor și a serviciilor publice la nivel național, regional și local, în perspectiva realizării de reforme, a unei mai bune legiferări și a bunei guvernanțe</t>
      </is>
    </nc>
    <odxf/>
    <ndxf/>
  </rcc>
  <rcc rId="2096" sId="1">
    <oc r="S211">
      <f>T211+U211</f>
    </oc>
    <nc r="S211">
      <f>T211+U211</f>
    </nc>
  </rcc>
  <rcc rId="2097" sId="1" odxf="1" s="1" dxf="1" numFmtId="4">
    <nc r="T211">
      <v>501075</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2098" sId="1" odxf="1" s="1" dxf="1" numFmtId="4">
    <nc r="U211">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2099" sId="1">
    <oc r="V211">
      <f>W211+X211</f>
    </oc>
    <nc r="V211">
      <f>W211+X211</f>
    </nc>
  </rcc>
  <rcc rId="2100" sId="1" odxf="1" s="1" dxf="1" numFmtId="4">
    <nc r="W211">
      <v>76635</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2101" sId="1" odxf="1" s="1" dxf="1" numFmtId="4">
    <nc r="X211">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2102" sId="1">
    <oc r="Y211">
      <f>Z211+AA211</f>
    </oc>
    <nc r="Y211">
      <f>Z211+AA211</f>
    </nc>
  </rcc>
  <rcc rId="2103" sId="1" odxf="1" dxf="1" numFmtId="4">
    <nc r="Z211">
      <v>11790</v>
    </nc>
    <odxf>
      <font>
        <b/>
        <sz val="12"/>
        <color auto="1"/>
      </font>
    </odxf>
    <ndxf>
      <font>
        <b val="0"/>
        <sz val="12"/>
        <color auto="1"/>
      </font>
    </ndxf>
  </rcc>
  <rcc rId="2104" sId="1" odxf="1" dxf="1" numFmtId="4">
    <nc r="AA211">
      <v>0</v>
    </nc>
    <odxf>
      <font>
        <b/>
        <sz val="12"/>
        <color auto="1"/>
      </font>
    </odxf>
    <ndxf>
      <font>
        <b val="0"/>
        <sz val="12"/>
        <color auto="1"/>
      </font>
    </ndxf>
  </rcc>
  <rcc rId="2105" sId="1">
    <oc r="AB211">
      <f>AC211+AD211</f>
    </oc>
    <nc r="AB211">
      <f>AC211+AD211</f>
    </nc>
  </rcc>
  <rcc rId="2106" sId="1" odxf="1" dxf="1">
    <nc r="AC211">
      <v>0</v>
    </nc>
    <odxf>
      <font>
        <b/>
        <sz val="12"/>
        <color auto="1"/>
      </font>
    </odxf>
    <ndxf>
      <font>
        <b val="0"/>
        <sz val="12"/>
        <color auto="1"/>
      </font>
    </ndxf>
  </rcc>
  <rcc rId="2107" sId="1" odxf="1" dxf="1">
    <nc r="AD211">
      <v>0</v>
    </nc>
    <odxf>
      <font>
        <b/>
        <sz val="12"/>
        <color auto="1"/>
      </font>
    </odxf>
    <ndxf>
      <font>
        <b val="0"/>
        <sz val="12"/>
        <color auto="1"/>
      </font>
    </ndxf>
  </rcc>
  <rcc rId="2108" sId="1">
    <oc r="AE211">
      <f>S211+V211+Y211+AB211</f>
    </oc>
    <nc r="AE211">
      <f>S211+V211+Y211+AB211</f>
    </nc>
  </rcc>
  <rcc rId="2109" sId="1" odxf="1" dxf="1" numFmtId="4">
    <nc r="AF211">
      <v>0</v>
    </nc>
    <odxf>
      <font>
        <b/>
        <sz val="12"/>
        <color auto="1"/>
      </font>
    </odxf>
    <ndxf>
      <font>
        <b val="0"/>
        <sz val="12"/>
        <color auto="1"/>
      </font>
    </ndxf>
  </rcc>
  <rcc rId="2110" sId="1">
    <oc r="AG211">
      <f>AE211+AF211</f>
    </oc>
    <nc r="AG211">
      <f>AE211+AF211</f>
    </nc>
  </rcc>
  <rcc rId="2111" sId="1" odxf="1" dxf="1">
    <nc r="AH211" t="inlineStr">
      <is>
        <t>implementare</t>
      </is>
    </nc>
    <odxf>
      <font>
        <b/>
        <sz val="12"/>
        <color auto="1"/>
      </font>
    </odxf>
    <ndxf>
      <font>
        <b val="0"/>
        <sz val="12"/>
        <color auto="1"/>
      </font>
    </ndxf>
  </rcc>
  <rcc rId="2112" sId="1">
    <nc r="B211">
      <v>119720</v>
    </nc>
  </rcc>
  <rcc rId="2113" sId="1">
    <nc r="C211">
      <v>481</v>
    </nc>
  </rcc>
  <rcc rId="2114" sId="1">
    <nc r="D211" t="inlineStr">
      <is>
        <t>AI</t>
      </is>
    </nc>
  </rcc>
  <rcc rId="2115" sId="1" xfDxf="1" dxf="1">
    <nc r="G211" t="inlineStr">
      <is>
        <t>Dezvoltarea unui sistem unitar de management al calității la nivelul Consiliului Județean Vâlcea și al instituțiilor subordonate</t>
      </is>
    </nc>
    <ndxf>
      <font>
        <sz val="12"/>
        <color auto="1"/>
      </font>
      <alignment horizontal="left" vertical="center" wrapText="1"/>
      <border outline="0">
        <left style="thin">
          <color indexed="64"/>
        </left>
        <right style="thin">
          <color indexed="64"/>
        </right>
        <top style="thin">
          <color indexed="64"/>
        </top>
        <bottom style="thin">
          <color indexed="64"/>
        </bottom>
      </border>
    </ndxf>
  </rcc>
  <rcc rId="2116" sId="1">
    <nc r="H211" t="inlineStr">
      <is>
        <t>Județul Vâlcea</t>
      </is>
    </nc>
  </rcc>
  <rfmt sheetId="1" sqref="J211">
    <dxf>
      <fill>
        <patternFill patternType="solid">
          <bgColor theme="9" tint="0.59999389629810485"/>
        </patternFill>
      </fill>
    </dxf>
  </rfmt>
  <rcv guid="{9980B309-0131-4577-BF29-212714399FDF}" action="delete"/>
  <rdn rId="0" localSheetId="1" customView="1" name="Z_9980B309_0131_4577_BF29_212714399FDF_.wvu.PrintArea" hidden="1" oldHidden="1">
    <formula>Sheet1!$A$1:$AL$349</formula>
    <oldFormula>Sheet1!$A$1:$AL$349</oldFormula>
  </rdn>
  <rdn rId="0" localSheetId="1" customView="1" name="Z_9980B309_0131_4577_BF29_212714399FDF_.wvu.FilterData" hidden="1" oldHidden="1">
    <formula>Sheet1!$A$6:$AL$349</formula>
    <oldFormula>Sheet1!$A$6:$AL$349</oldFormula>
  </rdn>
  <rcv guid="{9980B309-0131-4577-BF29-212714399FDF}"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9" sId="1" numFmtId="19">
    <oc r="K211">
      <v>43257</v>
    </oc>
    <nc r="K211">
      <v>43264</v>
    </nc>
  </rcc>
  <rcc rId="2120" sId="1" numFmtId="19">
    <oc r="L211">
      <v>43744</v>
    </oc>
    <nc r="L211">
      <v>43751</v>
    </nc>
  </rcc>
  <rcc rId="2121" sId="1">
    <oc r="O211" t="inlineStr">
      <is>
        <t>PRAHOVA</t>
      </is>
    </oc>
    <nc r="O211" t="inlineStr">
      <is>
        <t>VÂLCEA</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2" sId="1">
    <oc r="P211" t="inlineStr">
      <is>
        <t>Ploiesti</t>
      </is>
    </oc>
    <nc r="P211" t="inlineStr">
      <is>
        <t>Râmnicu Vâlcea</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11:R311">
    <dxf>
      <border>
        <left style="thin">
          <color indexed="64"/>
        </left>
        <right style="thin">
          <color indexed="64"/>
        </right>
        <top style="thin">
          <color indexed="64"/>
        </top>
        <bottom style="thin">
          <color indexed="64"/>
        </bottom>
        <vertical style="thin">
          <color indexed="64"/>
        </vertical>
        <horizontal style="thin">
          <color indexed="64"/>
        </horizontal>
      </border>
    </dxf>
  </rfmt>
  <rcc rId="1469" sId="1" odxf="1" dxf="1">
    <nc r="M311">
      <f>S311/AE311*100</f>
    </nc>
    <odxf>
      <font>
        <sz val="11"/>
        <color theme="1"/>
        <name val="Calibri"/>
        <family val="2"/>
        <charset val="238"/>
        <scheme val="minor"/>
      </font>
      <numFmt numFmtId="0" formatCode="General"/>
      <alignment vertical="top" wrapText="0"/>
    </odxf>
    <ndxf>
      <font>
        <sz val="12"/>
        <color auto="1"/>
        <name val="Calibri"/>
        <family val="2"/>
        <charset val="238"/>
        <scheme val="minor"/>
      </font>
      <numFmt numFmtId="164" formatCode="0.000000000"/>
      <alignment vertical="center" wrapText="1"/>
    </ndxf>
  </rcc>
  <rcc rId="1470" sId="1">
    <oc r="M312">
      <f>S312/AE312*100</f>
    </oc>
    <nc r="M312">
      <f>S312/AE312*100</f>
    </nc>
  </rcc>
  <rcc rId="1471" sId="1" odxf="1" dxf="1">
    <nc r="N311" t="inlineStr">
      <is>
        <t>Proiect cu acoperire națională</t>
      </is>
    </nc>
    <odxf>
      <font>
        <sz val="11"/>
        <color theme="1"/>
        <name val="Calibri"/>
        <family val="2"/>
        <charset val="238"/>
        <scheme val="minor"/>
      </font>
      <fill>
        <patternFill patternType="none">
          <bgColor indexed="65"/>
        </patternFill>
      </fill>
      <alignment vertical="top" wrapText="0"/>
    </odxf>
    <ndxf>
      <font>
        <sz val="12"/>
        <color auto="1"/>
        <name val="Calibri"/>
        <family val="2"/>
        <charset val="238"/>
        <scheme val="minor"/>
      </font>
      <fill>
        <patternFill patternType="solid">
          <bgColor theme="0"/>
        </patternFill>
      </fill>
      <alignment vertical="center" wrapText="1"/>
    </ndxf>
  </rcc>
  <rfmt sheetId="1" sqref="O311" start="0" length="0">
    <dxf>
      <font>
        <sz val="12"/>
        <color auto="1"/>
        <name val="Calibri"/>
        <family val="2"/>
        <charset val="238"/>
        <scheme val="minor"/>
      </font>
      <fill>
        <patternFill patternType="solid">
          <bgColor theme="0"/>
        </patternFill>
      </fill>
      <alignment vertical="center" wrapText="1"/>
    </dxf>
  </rfmt>
  <rfmt sheetId="1" sqref="P311" start="0" length="0">
    <dxf>
      <font>
        <sz val="12"/>
        <color auto="1"/>
        <name val="Calibri"/>
        <family val="2"/>
        <charset val="238"/>
        <scheme val="minor"/>
      </font>
      <fill>
        <patternFill patternType="solid">
          <bgColor theme="0"/>
        </patternFill>
      </fill>
      <alignment vertical="center" wrapText="1"/>
    </dxf>
  </rfmt>
  <rcc rId="1472" sId="1" odxf="1" dxf="1">
    <nc r="Q311" t="inlineStr">
      <is>
        <t>ONG</t>
      </is>
    </nc>
    <odxf>
      <font>
        <sz val="11"/>
        <color theme="1"/>
        <name val="Calibri"/>
        <family val="2"/>
        <charset val="238"/>
        <scheme val="minor"/>
      </font>
      <fill>
        <patternFill patternType="none">
          <bgColor indexed="65"/>
        </patternFill>
      </fill>
      <alignment vertical="top" wrapText="0"/>
    </odxf>
    <ndxf>
      <font>
        <sz val="12"/>
        <color theme="1"/>
        <name val="Calibri"/>
        <family val="2"/>
        <charset val="238"/>
        <scheme val="minor"/>
      </font>
      <fill>
        <patternFill patternType="solid">
          <bgColor theme="0"/>
        </patternFill>
      </fill>
      <alignment vertical="center" wrapText="1"/>
    </ndxf>
  </rcc>
  <rcc rId="1473" sId="1" odxf="1" dxf="1">
    <nc r="R311" t="inlineStr">
      <is>
        <t>119 - Investiții în capacitatea instituțională și în eficiența administrațiilor și a serviciilor publice la nivel național, regional și local, în perspectiva realizării de reforme, a unei mai bune legiferări și a bunei guvernanțe</t>
      </is>
    </nc>
    <odxf>
      <font>
        <sz val="11"/>
        <color theme="1"/>
        <name val="Calibri"/>
        <family val="2"/>
        <charset val="238"/>
        <scheme val="minor"/>
      </font>
      <alignment vertical="top" wrapText="0"/>
    </odxf>
    <ndxf>
      <font>
        <sz val="12"/>
        <color auto="1"/>
        <name val="Calibri"/>
        <family val="2"/>
        <charset val="238"/>
        <scheme val="minor"/>
      </font>
      <alignment vertical="center" wrapText="1"/>
    </ndxf>
  </rcc>
  <rcc rId="1474" sId="1">
    <nc r="O311" t="inlineStr">
      <is>
        <t xml:space="preserve">Dolj </t>
      </is>
    </nc>
  </rcc>
  <rcc rId="1475" sId="1">
    <nc r="P311" t="inlineStr">
      <is>
        <t>Craiova</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11" start="0" length="0">
    <dxf>
      <font>
        <b val="0"/>
        <sz val="12"/>
        <color auto="1"/>
      </font>
      <fill>
        <patternFill patternType="solid">
          <bgColor theme="0"/>
        </patternFill>
      </fill>
    </dxf>
  </rfmt>
  <rfmt sheetId="1" sqref="P211" start="0" length="0">
    <dxf>
      <font>
        <b val="0"/>
        <sz val="12"/>
        <color auto="1"/>
      </font>
      <fill>
        <patternFill patternType="solid">
          <bgColor theme="0"/>
        </patternFill>
      </fill>
    </dxf>
  </rfmt>
  <rfmt sheetId="1" sqref="Q211" start="0" length="0">
    <dxf>
      <font>
        <b val="0"/>
        <sz val="12"/>
        <color auto="1"/>
      </font>
      <fill>
        <patternFill patternType="solid">
          <bgColor theme="0"/>
        </patternFill>
      </fill>
    </dxf>
  </rfmt>
  <rfmt sheetId="1" sqref="R211" start="0" length="0">
    <dxf>
      <font>
        <b val="0"/>
        <sz val="12"/>
        <color auto="1"/>
      </font>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3" sId="1" numFmtId="4">
    <oc r="T211">
      <v>501075</v>
    </oc>
    <nc r="T211">
      <v>531250.01</v>
    </nc>
  </rcc>
  <rcc rId="2124" sId="1" numFmtId="4">
    <oc r="W211">
      <v>76635</v>
    </oc>
    <nc r="W211">
      <v>81249.989999999991</v>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EA5E3FA_46F1_4729_828C_4A08518018C1_.wvu.PrintArea" hidden="1" oldHidden="1">
    <formula>Sheet1!$A$1:$AL$349</formula>
  </rdn>
  <rdn rId="0" localSheetId="1" customView="1" name="Z_9EA5E3FA_46F1_4729_828C_4A08518018C1_.wvu.FilterData" hidden="1" oldHidden="1">
    <formula>Sheet1!$A$6:$AL$349</formula>
  </rdn>
  <rcv guid="{9EA5E3FA-46F1-4729-828C-4A08518018C1}"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7" sId="1" numFmtId="4">
    <oc r="Z211">
      <v>11790</v>
    </oc>
    <nc r="Z211">
      <v>12500</v>
    </nc>
  </rcc>
  <rfmt sheetId="1" sqref="AF211" start="0" length="0">
    <dxf>
      <font>
        <sz val="11"/>
        <color theme="1"/>
        <name val="Calibri"/>
        <family val="2"/>
        <charset val="238"/>
        <scheme val="minor"/>
      </font>
      <numFmt numFmtId="0" formatCode="General"/>
      <alignment horizontal="general" vertical="bottom" wrapText="0"/>
      <border outline="0">
        <left/>
        <right/>
        <top/>
        <bottom/>
      </border>
    </dxf>
  </rfmt>
  <rfmt sheetId="1" xfDxf="1" sqref="AF211" start="0" length="0">
    <dxf>
      <font>
        <sz val="9"/>
        <name val="Trebuchet MS"/>
        <scheme val="none"/>
      </font>
      <alignment wrapText="1"/>
      <border outline="0">
        <left style="thick">
          <color indexed="64"/>
        </left>
        <right style="thick">
          <color indexed="64"/>
        </right>
        <top style="thick">
          <color indexed="64"/>
        </top>
        <bottom style="thick">
          <color indexed="64"/>
        </bottom>
      </border>
    </dxf>
  </rfmt>
  <rfmt sheetId="1" sqref="AF211" start="0" length="0">
    <dxf>
      <numFmt numFmtId="4" formatCode="#,##0.00"/>
    </dxf>
  </rfmt>
  <rcc rId="2128" sId="1" odxf="1" s="1" dxf="1" numFmtId="4">
    <oc r="AF211">
      <v>0</v>
    </oc>
    <nc r="AF211">
      <v>19813.5</v>
    </nc>
    <ndxf>
      <font>
        <sz val="12"/>
        <color auto="1"/>
        <name val="Calibri"/>
        <family val="2"/>
        <charset val="238"/>
        <scheme val="minor"/>
      </font>
      <numFmt numFmtId="165" formatCode="#,##0.00_ ;\-#,##0.00\ "/>
      <fill>
        <patternFill patternType="solid">
          <bgColor theme="0"/>
        </patternFill>
      </fill>
      <alignment horizontal="right" vertical="center"/>
      <border outline="0">
        <left style="thin">
          <color indexed="64"/>
        </left>
        <right style="thin">
          <color indexed="64"/>
        </right>
        <top style="thin">
          <color indexed="64"/>
        </top>
        <bottom style="thin">
          <color indexed="64"/>
        </bottom>
      </border>
    </ndxf>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9" sId="1" odxf="1" dxf="1">
    <oc r="J211" t="inlineStr">
      <is>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is>
    </oc>
    <nc r="J211" t="inlineStr">
      <is>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is>
    </nc>
    <ndxf>
      <fill>
        <patternFill patternType="none">
          <bgColor indexed="65"/>
        </patternFill>
      </fill>
      <alignment horizontal="justify"/>
    </ndxf>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0" sId="1">
    <oc r="J211" t="inlineStr">
      <is>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is>
    </oc>
    <nc r="J211" t="inlineStr">
      <is>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31" sId="1" ref="A325:XFD325" action="insertRow">
    <undo index="65535" exp="area" ref3D="1" dr="$H$1:$N$1048576" dn="Z_65B035E3_87FA_46C5_996E_864F2C8D0EBC_.wvu.Cols" sId="1"/>
  </rrc>
  <rrc rId="2132" sId="1" ref="A325:XFD325" action="insertRow">
    <undo index="65535" exp="area" ref3D="1" dr="$H$1:$N$1048576" dn="Z_65B035E3_87FA_46C5_996E_864F2C8D0EBC_.wvu.Cols" sId="1"/>
  </rrc>
  <rm rId="2133" sheetId="1" source="A327:AK327" destination="A325:AK325" sourceSheetId="1">
    <undo index="65535" exp="area" dr="T228:T327" r="T328" sId="1"/>
    <undo index="65535" exp="area" dr="U228:U327" r="U328" sId="1"/>
    <undo index="65535" exp="area" dr="W228:W327" r="W328" sId="1"/>
    <undo index="65535" exp="area" dr="X228:X327" r="X328" sId="1"/>
    <undo index="65535" exp="area" dr="AC228:AC327" r="AC328" sId="1"/>
    <undo index="65535" exp="area" dr="AD228:AD327" r="AD328" sId="1"/>
    <rfmt sheetId="1" sqref="A325"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25"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25"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3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25"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25"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325"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25"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J325"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25" start="0" length="0">
      <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dxf>
    </rfmt>
    <rfmt sheetId="1" sqref="N3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25"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2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T3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W3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3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Z3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3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C3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2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25" start="0" length="0">
      <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1" sqref="AF3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G325"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qref="AH3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2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2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m>
  <rrc rId="2134" sId="1" ref="A326:XFD327" action="insertRow">
    <undo index="65535" exp="area" ref3D="1" dr="$H$1:$N$1048576" dn="Z_65B035E3_87FA_46C5_996E_864F2C8D0EBC_.wvu.Cols" sId="1"/>
  </rrc>
  <rrc rId="2135" sId="1" ref="A326:XFD329" action="insertRow">
    <undo index="65535" exp="area" ref3D="1" dr="$H$1:$N$1048576" dn="Z_65B035E3_87FA_46C5_996E_864F2C8D0EBC_.wvu.Cols" sId="1"/>
  </rrc>
  <rrc rId="2136" sId="1" ref="A326:XFD333" action="insertRow">
    <undo index="65535" exp="area" ref3D="1" dr="$H$1:$N$1048576" dn="Z_65B035E3_87FA_46C5_996E_864F2C8D0EBC_.wvu.Cols" sId="1"/>
  </rrc>
  <rcc rId="2137" sId="1">
    <nc r="M326">
      <f>S326/AE326*100</f>
    </nc>
  </rcc>
  <rcc rId="2138" sId="1">
    <nc r="M327">
      <f>S327/AE327*100</f>
    </nc>
  </rcc>
  <rcc rId="2139" sId="1">
    <nc r="M328">
      <f>S328/AE328*100</f>
    </nc>
  </rcc>
  <rcc rId="2140" sId="1">
    <nc r="M329">
      <f>S329/AE329*100</f>
    </nc>
  </rcc>
  <rcc rId="2141" sId="1">
    <nc r="M330">
      <f>S330/AE330*100</f>
    </nc>
  </rcc>
  <rcc rId="2142" sId="1">
    <nc r="M331">
      <f>S331/AE331*100</f>
    </nc>
  </rcc>
  <rcc rId="2143" sId="1">
    <nc r="M332">
      <f>S332/AE332*100</f>
    </nc>
  </rcc>
  <rcc rId="2144" sId="1">
    <nc r="M333">
      <f>S333/AE333*100</f>
    </nc>
  </rcc>
  <rcc rId="2145" sId="1">
    <nc r="M334">
      <f>S334/AE334*100</f>
    </nc>
  </rcc>
  <rcc rId="2146" sId="1">
    <nc r="M335">
      <f>S335/AE335*100</f>
    </nc>
  </rcc>
  <rcc rId="2147" sId="1">
    <nc r="M336">
      <f>S336/AE336*100</f>
    </nc>
  </rcc>
  <rcc rId="2148" sId="1">
    <nc r="M337">
      <f>S337/AE337*100</f>
    </nc>
  </rcc>
  <rcc rId="2149" sId="1">
    <nc r="M338">
      <f>S338/AE338*100</f>
    </nc>
  </rcc>
  <rcc rId="2150" sId="1">
    <nc r="M339">
      <f>S339/AE339*100</f>
    </nc>
  </rcc>
  <rcc rId="2151" sId="1">
    <nc r="M340">
      <f>S340/AE340*100</f>
    </nc>
  </rcc>
  <rcc rId="2152" sId="1" odxf="1" dxf="1">
    <nc r="M341">
      <f>S341/AE341*100</f>
    </nc>
    <odxf>
      <font>
        <sz val="11"/>
        <color theme="1"/>
        <name val="Calibri"/>
        <family val="2"/>
        <charset val="238"/>
        <scheme val="minor"/>
      </font>
      <numFmt numFmtId="0" formatCode="General"/>
      <alignment horizontal="general" vertical="bottom" wrapText="0"/>
      <border outline="0">
        <left/>
        <right/>
        <top/>
        <bottom/>
      </border>
    </odxf>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cc rId="2153" sId="1">
    <nc r="S326">
      <f>T326+U326</f>
    </nc>
  </rcc>
  <rcc rId="2154" sId="1">
    <nc r="S327">
      <f>T327+U327</f>
    </nc>
  </rcc>
  <rcc rId="2155" sId="1">
    <nc r="S328">
      <f>T328+U328</f>
    </nc>
  </rcc>
  <rcc rId="2156" sId="1">
    <nc r="S329">
      <f>T329+U329</f>
    </nc>
  </rcc>
  <rcc rId="2157" sId="1">
    <nc r="S330">
      <f>T330+U330</f>
    </nc>
  </rcc>
  <rcc rId="2158" sId="1">
    <nc r="S331">
      <f>T331+U331</f>
    </nc>
  </rcc>
  <rcc rId="2159" sId="1">
    <nc r="S332">
      <f>T332+U332</f>
    </nc>
  </rcc>
  <rcc rId="2160" sId="1">
    <nc r="S333">
      <f>T333+U333</f>
    </nc>
  </rcc>
  <rcc rId="2161" sId="1">
    <nc r="S334">
      <f>T334+U334</f>
    </nc>
  </rcc>
  <rcc rId="2162" sId="1">
    <nc r="S335">
      <f>T335+U335</f>
    </nc>
  </rcc>
  <rcc rId="2163" sId="1">
    <nc r="S336">
      <f>T336+U336</f>
    </nc>
  </rcc>
  <rcc rId="2164" sId="1">
    <nc r="S337">
      <f>T337+U337</f>
    </nc>
  </rcc>
  <rcc rId="2165" sId="1">
    <nc r="S338">
      <f>T338+U338</f>
    </nc>
  </rcc>
  <rcc rId="2166" sId="1">
    <nc r="S339">
      <f>T339+U339</f>
    </nc>
  </rcc>
  <rcc rId="2167" sId="1">
    <nc r="S340">
      <f>T340+U340</f>
    </nc>
  </rcc>
  <rcc rId="2168" sId="1" odxf="1" s="1" dxf="1">
    <nc r="S341">
      <f>T341+U341</f>
    </nc>
    <odxf>
      <font>
        <b val="0"/>
        <i val="0"/>
        <strike val="0"/>
        <condense val="0"/>
        <extend val="0"/>
        <outline val="0"/>
        <shadow val="0"/>
        <u val="none"/>
        <vertAlign val="baseline"/>
        <sz val="11"/>
        <color theme="1"/>
        <name val="Calibri"/>
        <family val="2"/>
        <charset val="238"/>
        <scheme val="minor"/>
      </font>
      <numFmt numFmtId="0" formatCode="General"/>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2169" sId="1">
    <nc r="V326">
      <f>W326+X326</f>
    </nc>
  </rcc>
  <rcc rId="2170" sId="1">
    <nc r="V327">
      <f>W327+X327</f>
    </nc>
  </rcc>
  <rcc rId="2171" sId="1">
    <nc r="V328">
      <f>W328+X328</f>
    </nc>
  </rcc>
  <rcc rId="2172" sId="1">
    <nc r="V329">
      <f>W329+X329</f>
    </nc>
  </rcc>
  <rcc rId="2173" sId="1">
    <nc r="V330">
      <f>W330+X330</f>
    </nc>
  </rcc>
  <rcc rId="2174" sId="1">
    <nc r="V331">
      <f>W331+X331</f>
    </nc>
  </rcc>
  <rcc rId="2175" sId="1">
    <nc r="V332">
      <f>W332+X332</f>
    </nc>
  </rcc>
  <rcc rId="2176" sId="1">
    <nc r="V333">
      <f>W333+X333</f>
    </nc>
  </rcc>
  <rcc rId="2177" sId="1">
    <nc r="V334">
      <f>W334+X334</f>
    </nc>
  </rcc>
  <rcc rId="2178" sId="1">
    <nc r="V335">
      <f>W335+X335</f>
    </nc>
  </rcc>
  <rcc rId="2179" sId="1">
    <nc r="V336">
      <f>W336+X336</f>
    </nc>
  </rcc>
  <rcc rId="2180" sId="1">
    <nc r="V337">
      <f>W337+X337</f>
    </nc>
  </rcc>
  <rcc rId="2181" sId="1">
    <nc r="V338">
      <f>W338+X338</f>
    </nc>
  </rcc>
  <rcc rId="2182" sId="1">
    <nc r="V339">
      <f>W339+X339</f>
    </nc>
  </rcc>
  <rcc rId="2183" sId="1">
    <nc r="V340">
      <f>W340+X340</f>
    </nc>
  </rcc>
  <rcc rId="2184" sId="1" odxf="1" s="1" dxf="1">
    <nc r="V341">
      <f>W341+X341</f>
    </nc>
    <odxf>
      <font>
        <b val="0"/>
        <i val="0"/>
        <strike val="0"/>
        <condense val="0"/>
        <extend val="0"/>
        <outline val="0"/>
        <shadow val="0"/>
        <u val="none"/>
        <vertAlign val="baseline"/>
        <sz val="11"/>
        <color theme="1"/>
        <name val="Calibri"/>
        <family val="2"/>
        <charset val="238"/>
        <scheme val="minor"/>
      </font>
      <numFmt numFmtId="0" formatCode="General"/>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2185" sId="1">
    <nc r="Y326">
      <f>Z326+AA326</f>
    </nc>
  </rcc>
  <rcc rId="2186" sId="1">
    <nc r="Y327">
      <f>Z327+AA327</f>
    </nc>
  </rcc>
  <rcc rId="2187" sId="1">
    <nc r="Y328">
      <f>Z328+AA328</f>
    </nc>
  </rcc>
  <rcc rId="2188" sId="1">
    <nc r="Y329">
      <f>Z329+AA329</f>
    </nc>
  </rcc>
  <rcc rId="2189" sId="1">
    <nc r="Y330">
      <f>Z330+AA330</f>
    </nc>
  </rcc>
  <rcc rId="2190" sId="1">
    <nc r="Y331">
      <f>Z331+AA331</f>
    </nc>
  </rcc>
  <rcc rId="2191" sId="1">
    <nc r="Y332">
      <f>Z332+AA332</f>
    </nc>
  </rcc>
  <rcc rId="2192" sId="1">
    <nc r="Y333">
      <f>Z333+AA333</f>
    </nc>
  </rcc>
  <rcc rId="2193" sId="1">
    <nc r="Y334">
      <f>Z334+AA334</f>
    </nc>
  </rcc>
  <rcc rId="2194" sId="1">
    <nc r="Y335">
      <f>Z335+AA335</f>
    </nc>
  </rcc>
  <rcc rId="2195" sId="1">
    <nc r="Y336">
      <f>Z336+AA336</f>
    </nc>
  </rcc>
  <rcc rId="2196" sId="1">
    <nc r="Y337">
      <f>Z337+AA337</f>
    </nc>
  </rcc>
  <rcc rId="2197" sId="1">
    <nc r="Y338">
      <f>Z338+AA338</f>
    </nc>
  </rcc>
  <rcc rId="2198" sId="1">
    <nc r="Y339">
      <f>Z339+AA339</f>
    </nc>
  </rcc>
  <rcc rId="2199" sId="1">
    <nc r="Y340">
      <f>Z340+AA340</f>
    </nc>
  </rcc>
  <rcc rId="2200" sId="1" odxf="1" s="1" dxf="1">
    <nc r="Y341">
      <f>Z341+AA341</f>
    </nc>
    <odxf>
      <font>
        <b val="0"/>
        <i val="0"/>
        <strike val="0"/>
        <condense val="0"/>
        <extend val="0"/>
        <outline val="0"/>
        <shadow val="0"/>
        <u val="none"/>
        <vertAlign val="baseline"/>
        <sz val="11"/>
        <color theme="1"/>
        <name val="Calibri"/>
        <family val="2"/>
        <charset val="238"/>
        <scheme val="minor"/>
      </font>
      <numFmt numFmtId="0" formatCode="General"/>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2201" sId="1">
    <nc r="AB326">
      <f>AC326+AD326</f>
    </nc>
  </rcc>
  <rcc rId="2202" sId="1">
    <nc r="AB327">
      <f>AC327+AD327</f>
    </nc>
  </rcc>
  <rcc rId="2203" sId="1">
    <nc r="AB328">
      <f>AC328+AD328</f>
    </nc>
  </rcc>
  <rcc rId="2204" sId="1">
    <nc r="AB329">
      <f>AC329+AD329</f>
    </nc>
  </rcc>
  <rcc rId="2205" sId="1">
    <nc r="AB330">
      <f>AC330+AD330</f>
    </nc>
  </rcc>
  <rcc rId="2206" sId="1">
    <nc r="AB331">
      <f>AC331+AD331</f>
    </nc>
  </rcc>
  <rcc rId="2207" sId="1">
    <nc r="AB332">
      <f>AC332+AD332</f>
    </nc>
  </rcc>
  <rcc rId="2208" sId="1">
    <nc r="AB333">
      <f>AC333+AD333</f>
    </nc>
  </rcc>
  <rcc rId="2209" sId="1">
    <nc r="AB334">
      <f>AC334+AD334</f>
    </nc>
  </rcc>
  <rcc rId="2210" sId="1">
    <nc r="AB335">
      <f>AC335+AD335</f>
    </nc>
  </rcc>
  <rcc rId="2211" sId="1">
    <nc r="AB336">
      <f>AC336+AD336</f>
    </nc>
  </rcc>
  <rcc rId="2212" sId="1">
    <nc r="AB337">
      <f>AC337+AD337</f>
    </nc>
  </rcc>
  <rcc rId="2213" sId="1">
    <nc r="AB338">
      <f>AC338+AD338</f>
    </nc>
  </rcc>
  <rcc rId="2214" sId="1">
    <nc r="AB339">
      <f>AC339+AD339</f>
    </nc>
  </rcc>
  <rcc rId="2215" sId="1">
    <nc r="AB340">
      <f>AC340+AD340</f>
    </nc>
  </rcc>
  <rcc rId="2216" sId="1" odxf="1" s="1" dxf="1">
    <nc r="AB341">
      <f>AC341+AD341</f>
    </nc>
    <odxf>
      <font>
        <b val="0"/>
        <i val="0"/>
        <strike val="0"/>
        <condense val="0"/>
        <extend val="0"/>
        <outline val="0"/>
        <shadow val="0"/>
        <u val="none"/>
        <vertAlign val="baseline"/>
        <sz val="11"/>
        <color theme="1"/>
        <name val="Calibri"/>
        <family val="2"/>
        <charset val="238"/>
        <scheme val="minor"/>
      </font>
      <numFmt numFmtId="0" formatCode="General"/>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2217" sId="1">
    <nc r="AE326">
      <f>S326+V326+Y326+AB326</f>
    </nc>
  </rcc>
  <rcc rId="2218" sId="1">
    <nc r="AE327">
      <f>S327+V327+Y327+AB327</f>
    </nc>
  </rcc>
  <rcc rId="2219" sId="1">
    <nc r="AE328">
      <f>S328+V328+Y328+AB328</f>
    </nc>
  </rcc>
  <rcc rId="2220" sId="1">
    <nc r="AE329">
      <f>S329+V329+Y329+AB329</f>
    </nc>
  </rcc>
  <rcc rId="2221" sId="1">
    <nc r="AE330">
      <f>S330+V330+Y330+AB330</f>
    </nc>
  </rcc>
  <rcc rId="2222" sId="1">
    <nc r="AE331">
      <f>S331+V331+Y331+AB331</f>
    </nc>
  </rcc>
  <rcc rId="2223" sId="1">
    <nc r="AE332">
      <f>S332+V332+Y332+AB332</f>
    </nc>
  </rcc>
  <rcc rId="2224" sId="1">
    <nc r="AE333">
      <f>S333+V333+Y333+AB333</f>
    </nc>
  </rcc>
  <rcc rId="2225" sId="1">
    <nc r="AE334">
      <f>S334+V334+Y334+AB334</f>
    </nc>
  </rcc>
  <rcc rId="2226" sId="1">
    <nc r="AE335">
      <f>S335+V335+Y335+AB335</f>
    </nc>
  </rcc>
  <rcc rId="2227" sId="1">
    <nc r="AE336">
      <f>S336+V336+Y336+AB336</f>
    </nc>
  </rcc>
  <rcc rId="2228" sId="1">
    <nc r="AE337">
      <f>S337+V337+Y337+AB337</f>
    </nc>
  </rcc>
  <rcc rId="2229" sId="1">
    <nc r="AE338">
      <f>S338+V338+Y338+AB338</f>
    </nc>
  </rcc>
  <rcc rId="2230" sId="1">
    <nc r="AE339">
      <f>S339+V339+Y339+AB339</f>
    </nc>
  </rcc>
  <rcc rId="2231" sId="1">
    <nc r="AE340">
      <f>S340+V340+Y340+AB340</f>
    </nc>
  </rcc>
  <rcc rId="2232" sId="1">
    <nc r="AG326">
      <f>AE326+AF326</f>
    </nc>
  </rcc>
  <rcc rId="2233" sId="1">
    <nc r="AG327">
      <f>AE327+AF327</f>
    </nc>
  </rcc>
  <rcc rId="2234" sId="1">
    <nc r="AG328">
      <f>AE328+AF328</f>
    </nc>
  </rcc>
  <rcc rId="2235" sId="1">
    <nc r="AG329">
      <f>AE329+AF329</f>
    </nc>
  </rcc>
  <rcc rId="2236" sId="1">
    <nc r="AG330">
      <f>AE330+AF330</f>
    </nc>
  </rcc>
  <rcc rId="2237" sId="1">
    <nc r="AG331">
      <f>AE331+AF331</f>
    </nc>
  </rcc>
  <rcc rId="2238" sId="1">
    <nc r="AG332">
      <f>AE332+AF332</f>
    </nc>
  </rcc>
  <rcc rId="2239" sId="1">
    <nc r="AG333">
      <f>AE333+AF333</f>
    </nc>
  </rcc>
  <rcc rId="2240" sId="1">
    <nc r="AG334">
      <f>AE334+AF334</f>
    </nc>
  </rcc>
  <rcc rId="2241" sId="1">
    <nc r="AG335">
      <f>AE335+AF335</f>
    </nc>
  </rcc>
  <rcc rId="2242" sId="1">
    <nc r="AG336">
      <f>AE336+AF336</f>
    </nc>
  </rcc>
  <rcc rId="2243" sId="1">
    <nc r="AG337">
      <f>AE337+AF337</f>
    </nc>
  </rcc>
  <rcc rId="2244" sId="1">
    <nc r="AG338">
      <f>AE338+AF338</f>
    </nc>
  </rcc>
  <rcc rId="2245" sId="1">
    <nc r="AG339">
      <f>AE339+AF339</f>
    </nc>
  </rcc>
  <rcc rId="2246" sId="1">
    <nc r="AG340">
      <f>AE340+AF340</f>
    </nc>
  </rcc>
  <rcc rId="2247" sId="1" odxf="1" s="1" dxf="1">
    <nc r="AG341">
      <f>AE341+AF341</f>
    </nc>
    <odxf>
      <font>
        <b val="0"/>
        <i val="0"/>
        <strike val="0"/>
        <condense val="0"/>
        <extend val="0"/>
        <outline val="0"/>
        <shadow val="0"/>
        <u val="none"/>
        <vertAlign val="baseline"/>
        <sz val="11"/>
        <color theme="1"/>
        <name val="Calibri"/>
        <family val="2"/>
        <charset val="238"/>
        <scheme val="minor"/>
      </font>
      <numFmt numFmtId="0" formatCode="General"/>
    </odxf>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2248" sId="1" odxf="1" s="1" dxf="1">
    <nc r="AE341">
      <f>S341+V341+Y341+AB341</f>
    </nc>
    <odxf>
      <font>
        <b val="0"/>
        <i val="0"/>
        <strike val="0"/>
        <condense val="0"/>
        <extend val="0"/>
        <outline val="0"/>
        <shadow val="0"/>
        <u val="none"/>
        <vertAlign val="baseline"/>
        <sz val="11"/>
        <color theme="1"/>
        <name val="Calibri"/>
        <family val="2"/>
        <charset val="238"/>
        <scheme val="minor"/>
      </font>
      <numFmt numFmtId="0" formatCode="General"/>
    </odxf>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cv guid="{53ED3D47-B2C0-43A1-9A1E-F030D529F74C}" action="delete"/>
  <rdn rId="0" localSheetId="1" customView="1" name="Z_53ED3D47_B2C0_43A1_9A1E_F030D529F74C_.wvu.PrintArea" hidden="1" oldHidden="1">
    <formula>Sheet1!$A$1:$AL$365</formula>
    <oldFormula>Sheet1!$A$1:$AL$365</oldFormula>
  </rdn>
  <rdn rId="0" localSheetId="1" customView="1" name="Z_53ED3D47_B2C0_43A1_9A1E_F030D529F74C_.wvu.FilterData" hidden="1" oldHidden="1">
    <formula>Sheet1!$A$6:$AL$365</formula>
    <oldFormula>Sheet1!$A$6:$AL$365</oldFormula>
  </rdn>
  <rcv guid="{53ED3D47-B2C0-43A1-9A1E-F030D529F74C}"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2251" sheetId="1" source="A342:AK342" destination="A326:AK326" sourceSheetId="1">
    <undo index="65535" exp="area" dr="T228:T342" r="T344" sId="1"/>
    <undo index="65535" exp="area" dr="U228:U342" r="U344" sId="1"/>
    <undo index="65535" exp="area" dr="W228:W342" r="W344" sId="1"/>
    <undo index="65535" exp="area" dr="X228:X342" r="X344" sId="1"/>
    <undo index="65535" exp="area" dr="AC228:AC342" r="AC344" sId="1"/>
    <rfmt sheetId="1" sqref="A32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2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2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26"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26"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H326"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26"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J326"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26">
        <f>S326/AE326*100</f>
      </nc>
      <ndxf>
        <font>
          <sz val="12"/>
          <color auto="1"/>
          <name val="Calibri"/>
          <family val="2"/>
          <charset val="238"/>
          <scheme val="minor"/>
        </font>
        <numFmt numFmtId="164" formatCode="0.000000000"/>
        <alignment horizontal="center" vertical="center" wrapText="1"/>
        <border outline="0">
          <left style="thin">
            <color indexed="64"/>
          </left>
          <right style="thin">
            <color indexed="64"/>
          </right>
          <top style="thin">
            <color indexed="64"/>
          </top>
          <bottom style="thin">
            <color indexed="64"/>
          </bottom>
        </border>
      </ndxf>
    </rcc>
    <rfmt sheetId="1" sqref="N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26"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26">
        <f>T326+U326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T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26">
        <f>W326+X326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W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26">
        <f>Z326+AA326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Z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26">
        <f>AC326+AD326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1" sqref="AC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26">
        <f>S326+V326+Y326+AB326</f>
      </nc>
      <ndxf>
        <font>
          <sz val="12"/>
          <color auto="1"/>
          <name val="Calibri"/>
          <family val="2"/>
          <charset val="238"/>
          <scheme val="minor"/>
        </font>
        <numFmt numFmtId="165"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32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26">
        <f>AE326+AF326</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fmt sheetId="1" sqref="AH32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26"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2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2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m>
  <rfmt sheetId="1" sqref="B32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2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6" start="0" length="2147483647">
    <dxf>
      <font>
        <b/>
      </font>
    </dxf>
  </rfmt>
  <rfmt sheetId="1" sqref="F325:F328">
    <dxf>
      <fill>
        <patternFill>
          <bgColor rgb="FFFFFF00"/>
        </patternFill>
      </fill>
    </dxf>
  </rfmt>
  <rfmt sheetId="1" sqref="I325:I327">
    <dxf>
      <fill>
        <patternFill>
          <bgColor rgb="FFFFFF00"/>
        </patternFill>
      </fill>
    </dxf>
  </rfmt>
  <rfmt sheetId="1" sqref="F326" start="0" length="0">
    <dxf>
      <font>
        <sz val="12"/>
        <color theme="1"/>
        <name val="Calibri"/>
        <family val="2"/>
        <charset val="238"/>
        <scheme val="minor"/>
      </font>
      <alignment vertical="center" wrapText="1"/>
      <border outline="0">
        <right style="thin">
          <color indexed="64"/>
        </right>
        <top style="thin">
          <color indexed="64"/>
        </top>
        <bottom style="thin">
          <color indexed="64"/>
        </bottom>
      </border>
    </dxf>
  </rfmt>
  <rfmt sheetId="1" sqref="G326" start="0" length="0">
    <dxf>
      <font>
        <sz val="10"/>
        <color theme="1"/>
        <name val="Calibri"/>
        <family val="2"/>
        <charset val="1"/>
        <scheme val="minor"/>
      </font>
      <alignment vertical="center" wrapText="1"/>
      <border outline="0">
        <right style="thin">
          <color indexed="64"/>
        </right>
        <top style="thin">
          <color indexed="64"/>
        </top>
        <bottom style="thin">
          <color indexed="64"/>
        </bottom>
      </border>
    </dxf>
  </rfmt>
  <rfmt sheetId="1" sqref="A32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E326"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H326"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26"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326"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N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26"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2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2252" sId="1">
    <oc r="S326">
      <f>T326+U326</f>
    </oc>
    <nc r="S326">
      <f>T326+U326</f>
    </nc>
  </rcc>
  <rfmt sheetId="1" s="1" sqref="T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2253" sId="1">
    <oc r="V326">
      <f>W326+X326</f>
    </oc>
    <nc r="V326">
      <f>W326+X326</f>
    </nc>
  </rcc>
  <rfmt sheetId="1" s="1" sqref="W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Z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2254" sId="1">
    <oc r="AB326">
      <f>AC326+AD326</f>
    </oc>
    <nc r="AB326">
      <f>AC326+AD326</f>
    </nc>
  </rcc>
  <rfmt sheetId="1" s="1" sqref="AC326"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26" start="0" length="0">
    <dxf/>
  </rfmt>
  <rcc rId="2255" sId="1">
    <oc r="AE326">
      <f>S326+V326+Y326+AB326</f>
    </oc>
    <nc r="AE326">
      <f>S326+V326+Y326+AB326</f>
    </nc>
  </rcc>
  <rfmt sheetId="1" s="1" sqref="AF326"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2256" sId="1">
    <oc r="AG326">
      <f>AE326+AF326</f>
    </oc>
    <nc r="AG326">
      <f>AE326+AF326</f>
    </nc>
  </rcc>
  <rfmt sheetId="1" sqref="AH32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26"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2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2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2257" sId="1">
    <nc r="M326">
      <f>S326/AE326*100</f>
    </nc>
  </rcc>
  <rcc rId="2258" sId="1">
    <oc r="M327">
      <f>S327/AE327*100</f>
    </oc>
    <nc r="M327">
      <f>S327/AE327*100</f>
    </nc>
  </rcc>
  <rcc rId="2259" sId="1">
    <oc r="M328">
      <f>S328/AE328*100</f>
    </oc>
    <nc r="M328">
      <f>S328/AE328*100</f>
    </nc>
  </rcc>
  <rcv guid="{53ED3D47-B2C0-43A1-9A1E-F030D529F74C}" action="delete"/>
  <rdn rId="0" localSheetId="1" customView="1" name="Z_53ED3D47_B2C0_43A1_9A1E_F030D529F74C_.wvu.PrintArea" hidden="1" oldHidden="1">
    <formula>Sheet1!$A$1:$AL$365</formula>
    <oldFormula>Sheet1!$A$1:$AL$365</oldFormula>
  </rdn>
  <rdn rId="0" localSheetId="1" customView="1" name="Z_53ED3D47_B2C0_43A1_9A1E_F030D529F74C_.wvu.FilterData" hidden="1" oldHidden="1">
    <formula>Sheet1!$A$6:$AL$365</formula>
    <oldFormula>Sheet1!$A$6:$AL$365</oldFormula>
  </rdn>
  <rcv guid="{53ED3D47-B2C0-43A1-9A1E-F030D529F74C}"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73" start="0" length="0">
    <dxf>
      <font>
        <sz val="12"/>
        <color auto="1"/>
        <charset val="1"/>
      </font>
    </dxf>
  </rfmt>
  <rfmt sheetId="1" sqref="G274" start="0" length="0">
    <dxf>
      <font>
        <sz val="12"/>
        <color auto="1"/>
        <charset val="1"/>
      </font>
    </dxf>
  </rfmt>
  <rfmt sheetId="1" sqref="G275" start="0" length="0">
    <dxf>
      <font>
        <sz val="12"/>
        <color auto="1"/>
        <charset val="1"/>
      </font>
    </dxf>
  </rfmt>
  <rfmt sheetId="1" sqref="G276" start="0" length="0">
    <dxf>
      <font>
        <sz val="12"/>
        <color auto="1"/>
        <charset val="1"/>
      </font>
    </dxf>
  </rfmt>
  <rfmt sheetId="1" sqref="G277" start="0" length="0">
    <dxf>
      <font>
        <sz val="12"/>
        <color auto="1"/>
        <charset val="1"/>
      </font>
      <alignment horizontal="left"/>
    </dxf>
  </rfmt>
  <rfmt sheetId="1" sqref="G278" start="0" length="0">
    <dxf>
      <font>
        <sz val="12"/>
        <color auto="1"/>
        <charset val="1"/>
      </font>
      <alignment horizontal="left"/>
    </dxf>
  </rfmt>
  <rfmt sheetId="1" sqref="G279" start="0" length="0">
    <dxf>
      <font>
        <sz val="12"/>
        <color auto="1"/>
        <charset val="1"/>
      </font>
      <alignment horizontal="left"/>
    </dxf>
  </rfmt>
  <rfmt sheetId="1" sqref="G280" start="0" length="0">
    <dxf>
      <font>
        <sz val="12"/>
        <color auto="1"/>
        <charset val="1"/>
      </font>
      <alignment horizontal="left"/>
    </dxf>
  </rfmt>
  <rfmt sheetId="1" sqref="G281" start="0" length="0">
    <dxf>
      <font>
        <sz val="12"/>
        <color auto="1"/>
        <charset val="1"/>
      </font>
      <alignment horizontal="left" wrapText="1"/>
    </dxf>
  </rfmt>
  <rfmt sheetId="1" sqref="G282" start="0" length="0">
    <dxf>
      <font>
        <sz val="12"/>
        <color auto="1"/>
        <charset val="1"/>
      </font>
      <alignment horizontal="left" wrapText="1"/>
    </dxf>
  </rfmt>
  <rfmt sheetId="1" sqref="G283" start="0" length="0">
    <dxf>
      <font>
        <sz val="12"/>
        <color auto="1"/>
        <charset val="1"/>
      </font>
      <alignment horizontal="left"/>
    </dxf>
  </rfmt>
  <rfmt sheetId="1" sqref="G284" start="0" length="0">
    <dxf>
      <font>
        <sz val="12"/>
        <color auto="1"/>
        <charset val="1"/>
      </font>
      <alignment horizontal="left"/>
    </dxf>
  </rfmt>
  <rfmt sheetId="1" sqref="G285" start="0" length="0">
    <dxf>
      <font>
        <sz val="12"/>
        <color auto="1"/>
        <charset val="1"/>
      </font>
      <alignment horizontal="left"/>
    </dxf>
  </rfmt>
  <rfmt sheetId="1" sqref="G286" start="0" length="0">
    <dxf>
      <font>
        <sz val="12"/>
        <color auto="1"/>
        <charset val="1"/>
      </font>
      <alignment horizontal="left"/>
    </dxf>
  </rfmt>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2" sId="1">
    <nc r="A327">
      <v>100</v>
    </nc>
  </rcc>
  <rcc rId="2263" sId="1">
    <nc r="A328">
      <v>101</v>
    </nc>
  </rcc>
  <rcc rId="2264" sId="1">
    <nc r="A329">
      <v>102</v>
    </nc>
  </rcc>
  <rcc rId="2265" sId="1">
    <nc r="A330">
      <v>103</v>
    </nc>
  </rcc>
  <rcc rId="2266" sId="1">
    <nc r="A331">
      <v>104</v>
    </nc>
  </rcc>
  <rcc rId="2267" sId="1">
    <nc r="A332">
      <v>105</v>
    </nc>
  </rcc>
  <rcc rId="2268" sId="1">
    <nc r="B327">
      <v>274</v>
    </nc>
  </rcc>
  <rcc rId="2269" sId="1">
    <nc r="B328">
      <v>264</v>
    </nc>
  </rcc>
  <rm rId="2270" sheetId="1" source="B327:B328" destination="C327:C328" sourceSheetId="1">
    <rfmt sheetId="1" sqref="C32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m>
  <rcc rId="2271" sId="1">
    <nc r="D327" t="inlineStr">
      <is>
        <t>RB</t>
      </is>
    </nc>
  </rcc>
  <rcc rId="2272" sId="1">
    <nc r="D328" t="inlineStr">
      <is>
        <t>RB</t>
      </is>
    </nc>
  </rcc>
  <rcv guid="{53ED3D47-B2C0-43A1-9A1E-F030D529F74C}" action="delete"/>
  <rdn rId="0" localSheetId="1" customView="1" name="Z_53ED3D47_B2C0_43A1_9A1E_F030D529F74C_.wvu.PrintArea" hidden="1" oldHidden="1">
    <formula>Sheet1!$A$1:$AL$365</formula>
    <oldFormula>Sheet1!$A$1:$AL$365</oldFormula>
  </rdn>
  <rdn rId="0" localSheetId="1" customView="1" name="Z_53ED3D47_B2C0_43A1_9A1E_F030D529F74C_.wvu.FilterData" hidden="1" oldHidden="1">
    <formula>Sheet1!$A$6:$AL$365</formula>
    <oldFormula>Sheet1!$A$6:$AL$365</oldFormula>
  </rdn>
  <rcv guid="{53ED3D47-B2C0-43A1-9A1E-F030D529F74C}"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6" sId="1" numFmtId="4">
    <nc r="T311">
      <v>652983.16</v>
    </nc>
  </rcc>
  <rcc rId="1477" sId="1" numFmtId="4">
    <nc r="U311">
      <v>156754.84</v>
    </nc>
  </rcc>
  <rcc rId="1478" sId="1" numFmtId="4">
    <nc r="W311">
      <v>115232.31</v>
    </nc>
  </rcc>
  <rcc rId="1479" sId="1" numFmtId="4">
    <nc r="X311">
      <v>39188.720000000001</v>
    </nc>
  </rcc>
  <rcc rId="1480" sId="1">
    <nc r="AC311">
      <v>15677.86</v>
    </nc>
  </rcc>
  <rcc rId="1481" sId="1">
    <nc r="AD311">
      <v>3998.86</v>
    </nc>
  </rcc>
  <rcc rId="1482" sId="1">
    <oc r="S309">
      <f>T309+U309</f>
    </oc>
    <nc r="S309">
      <f>T309+U309</f>
    </nc>
  </rcc>
  <rcc rId="1483" sId="1">
    <oc r="S310">
      <f>T310+U310</f>
    </oc>
    <nc r="S310">
      <f>T310+U310</f>
    </nc>
  </rcc>
  <rcc rId="1484" sId="1" odxf="1" s="1" dxf="1">
    <oc r="S311" t="inlineStr">
      <is>
        <t>Valoarea ELIGIBILĂ a proiectului (LEI)</t>
      </is>
    </oc>
    <nc r="S311">
      <f>T311+U311</f>
    </nc>
    <odxf>
      <font>
        <b/>
        <i val="0"/>
        <strike val="0"/>
        <condense val="0"/>
        <extend val="0"/>
        <outline val="0"/>
        <shadow val="0"/>
        <u val="none"/>
        <vertAlign val="baseline"/>
        <sz val="12"/>
        <color auto="1"/>
        <name val="Calibri"/>
        <family val="2"/>
        <charset val="238"/>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medium">
          <color indexed="64"/>
        </top>
        <bottom style="thin">
          <color indexed="64"/>
        </bottom>
      </border>
    </odxf>
    <ndxf>
      <font>
        <b val="0"/>
        <sz val="12"/>
        <color auto="1"/>
        <name val="Calibri"/>
        <family val="2"/>
        <charset val="238"/>
        <scheme val="minor"/>
      </font>
      <numFmt numFmtId="165" formatCode="#,##0.00_ ;\-#,##0.00\ "/>
      <alignment horizontal="right"/>
      <border outline="0">
        <right style="thin">
          <color indexed="64"/>
        </right>
        <top style="thin">
          <color indexed="64"/>
        </top>
      </border>
    </ndxf>
  </rcc>
  <rcc rId="1485" sId="1">
    <oc r="S312">
      <f>T312+U312</f>
    </oc>
    <nc r="S312">
      <f>T312+U312</f>
    </nc>
  </rcc>
  <rcc rId="1486" sId="1">
    <oc r="S313">
      <f>T313+U313</f>
    </oc>
    <nc r="S313">
      <f>T313+U313</f>
    </nc>
  </rcc>
  <rcc rId="1487" sId="1">
    <oc r="S314">
      <f>T314+U314</f>
    </oc>
    <nc r="S314">
      <f>T314+U314</f>
    </nc>
  </rcc>
  <rcc rId="1488" sId="1">
    <oc r="S315">
      <f>T315+U315</f>
    </oc>
    <nc r="S315">
      <f>T315+U315</f>
    </nc>
  </rcc>
  <rcc rId="1489" sId="1">
    <oc r="S316">
      <f>T316+U316</f>
    </oc>
    <nc r="S316">
      <f>T316+U316</f>
    </nc>
  </rcc>
  <rcc rId="1490" sId="1">
    <oc r="S317">
      <f>T317+U317</f>
    </oc>
    <nc r="S317">
      <f>T317+U317</f>
    </nc>
  </rcc>
  <rcc rId="1491" sId="1" numFmtId="4">
    <nc r="AF311">
      <v>0</v>
    </nc>
  </rcc>
  <rcc rId="1492" sId="1">
    <nc r="AH311" t="inlineStr">
      <is>
        <t>implementare</t>
      </is>
    </nc>
  </rcc>
  <rcv guid="{EF10298D-3F59-43F1-9A86-8C1CCA3B5D93}" action="delete"/>
  <rdn rId="0" localSheetId="1" customView="1" name="Z_EF10298D_3F59_43F1_9A86_8C1CCA3B5D93_.wvu.PrintArea" hidden="1" oldHidden="1">
    <formula>Sheet1!$A$1:$AL$339</formula>
    <oldFormula>Sheet1!$A$1:$AL$339</oldFormula>
  </rdn>
  <rdn rId="0" localSheetId="1" customView="1" name="Z_EF10298D_3F59_43F1_9A86_8C1CCA3B5D93_.wvu.FilterData" hidden="1" oldHidden="1">
    <formula>Sheet1!$A$6:$AL$339</formula>
    <oldFormula>Sheet1!$A$6:$AL$339</oldFormula>
  </rdn>
  <rcv guid="{EF10298D-3F59-43F1-9A86-8C1CCA3B5D93}"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27"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27" start="0" length="0">
    <dxf>
      <font>
        <b/>
        <sz val="12"/>
        <color auto="1"/>
      </font>
    </dxf>
  </rfmt>
  <rfmt sheetId="1" sqref="B328"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328" start="0" length="0">
    <dxf>
      <font>
        <b/>
        <sz val="12"/>
        <color auto="1"/>
      </font>
    </dxf>
  </rfmt>
  <rcc rId="2275" sId="1">
    <nc r="E327" t="inlineStr">
      <is>
        <t>AP1/11i /1.1</t>
      </is>
    </nc>
  </rcc>
  <rcc rId="2276" sId="1">
    <nc r="F327" t="inlineStr">
      <is>
        <t>CP 2/2017 (MySMIS: POCA/111/1/1)</t>
      </is>
    </nc>
  </rcc>
  <rcc rId="2277" sId="1">
    <nc r="E328" t="inlineStr">
      <is>
        <t>AP1/11i /1.1</t>
      </is>
    </nc>
  </rcc>
  <rcc rId="2278" sId="1">
    <nc r="F328" t="inlineStr">
      <is>
        <t>CP 2/2017 (MySMIS: POCA/111/1/1)</t>
      </is>
    </nc>
  </rcc>
  <rcc rId="2279" sId="1">
    <nc r="B327">
      <v>112219</v>
    </nc>
  </rcc>
  <rfmt sheetId="1" sqref="G327" start="0" length="0">
    <dxf>
      <font>
        <sz val="11"/>
        <color theme="1"/>
        <name val="Calibri"/>
        <family val="2"/>
        <charset val="238"/>
        <scheme val="minor"/>
      </font>
      <alignment vertical="bottom" wrapText="0"/>
      <border outline="0">
        <right/>
        <top/>
        <bottom/>
      </border>
    </dxf>
  </rfmt>
  <rfmt sheetId="1" xfDxf="1" sqref="G327" start="0" length="0">
    <dxf>
      <font>
        <b/>
        <name val="Trebuchet MS"/>
        <scheme val="none"/>
      </font>
    </dxf>
  </rfmt>
  <rcc rId="2280" sId="1" odxf="1" dxf="1">
    <nc r="G327" t="inlineStr">
      <is>
        <t>Nonformal se poate – Politica publica alternativa pentru inserția tinerilor pe piața muncii</t>
      </is>
    </nc>
    <ndxf>
      <font>
        <b val="0"/>
        <sz val="12"/>
        <name val="Trebuchet MS"/>
        <charset val="1"/>
        <scheme val="none"/>
      </font>
      <alignment vertical="center" wrapText="1"/>
      <border outline="0">
        <left style="thin">
          <color indexed="64"/>
        </left>
        <right style="thin">
          <color indexed="64"/>
        </right>
        <top style="thin">
          <color indexed="64"/>
        </top>
        <bottom style="thin">
          <color indexed="64"/>
        </bottom>
      </border>
    </ndxf>
  </rcc>
  <rfmt sheetId="1" sqref="G328" start="0" length="0">
    <dxf>
      <font>
        <sz val="12"/>
        <charset val="1"/>
      </font>
      <border outline="0">
        <left style="thin">
          <color indexed="64"/>
        </left>
      </border>
    </dxf>
  </rfmt>
  <rcc rId="2281" sId="1">
    <nc r="H327" t="inlineStr">
      <is>
        <t>Asociatia SE POATE</t>
      </is>
    </nc>
  </rcc>
  <rcc rId="2282" sId="1">
    <nc r="I327" t="inlineStr">
      <is>
        <t>Asociația Umanistă Română</t>
      </is>
    </nc>
  </rcc>
  <rcc rId="2283" sId="1" numFmtId="19">
    <nc r="K327">
      <v>43262</v>
    </nc>
  </rcc>
  <rcc rId="2284" sId="1" numFmtId="19">
    <nc r="L327">
      <v>43749</v>
    </nc>
  </rcc>
  <rcc rId="2285" sId="1" numFmtId="19">
    <nc r="K328">
      <v>43264</v>
    </nc>
  </rcc>
  <rcc rId="2286" sId="1" numFmtId="19">
    <nc r="L328">
      <v>43751</v>
    </nc>
  </rcc>
  <rcc rId="2287" sId="1">
    <nc r="N327" t="inlineStr">
      <is>
        <t>Proiect cu acoperire națională</t>
      </is>
    </nc>
  </rcc>
  <rcc rId="2288" sId="1">
    <nc r="N328" t="inlineStr">
      <is>
        <t>Proiect cu acoperire națională</t>
      </is>
    </nc>
  </rcc>
  <rcc rId="2289" sId="1">
    <nc r="Q327" t="inlineStr">
      <is>
        <t>ONG</t>
      </is>
    </nc>
  </rcc>
  <rcc rId="2290" sId="1">
    <nc r="Q328" t="inlineStr">
      <is>
        <t>ONG</t>
      </is>
    </nc>
  </rcc>
  <rcc rId="2291" sId="1">
    <nc r="R327" t="inlineStr">
      <is>
        <t>119 - Investiții în capacitatea instituțională și în eficiența administrațiilor și a serviciilor publice la nivel național, regional și local, în perspectiva realizării de reforme, a unei mai bune legiferări și a bunei guvernanțe</t>
      </is>
    </nc>
  </rcc>
  <rcc rId="2292" sId="1">
    <nc r="R328"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3" sId="1">
    <nc r="O327" t="inlineStr">
      <is>
        <t xml:space="preserve">Ilfov </t>
      </is>
    </nc>
  </rcc>
  <rcc rId="2294" sId="1">
    <oc r="P322" t="inlineStr">
      <is>
        <t>Bucuresști</t>
      </is>
    </oc>
    <nc r="P322" t="inlineStr">
      <is>
        <t>București</t>
      </is>
    </nc>
  </rcc>
  <rcc rId="2295" sId="1">
    <nc r="P327" t="inlineStr">
      <is>
        <t>Chiajna</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6" sId="1" numFmtId="4">
    <nc r="Z327">
      <v>15430.49</v>
    </nc>
  </rcc>
  <rcc rId="2297" sId="1" numFmtId="4">
    <nc r="AA327">
      <v>3935.76</v>
    </nc>
  </rcc>
  <rm rId="2298" sheetId="1" source="Z327:AA327" destination="AC327:AD327" sourceSheetId="1">
    <undo index="65535" exp="ref" v="1" dr="AD327" r="AB327" sId="1"/>
    <undo index="0" exp="ref" v="1" dr="AC327" r="AB327" sId="1"/>
    <rfmt sheetId="1" s="1" sqref="AC32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27"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m>
  <rcc rId="2299" sId="1">
    <oc r="Y327">
      <f>AC327+AD327</f>
    </oc>
    <nc r="Y327">
      <f>Z327+AA327</f>
    </nc>
  </rcc>
  <rfmt sheetId="1" s="1" sqref="Z32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A327"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2300" sId="1">
    <oc r="AB327">
      <f>#REF!+#REF!</f>
    </oc>
    <nc r="AB327">
      <f>AC327+AD327</f>
    </nc>
  </rcc>
  <rcc rId="2301" sId="1">
    <oc r="AB328">
      <f>AC328+AD328</f>
    </oc>
    <nc r="AB328">
      <f>AC328+AD328</f>
    </nc>
  </rcc>
  <rcc rId="2302" sId="1" numFmtId="4">
    <nc r="X327">
      <v>38570.33</v>
    </nc>
  </rcc>
  <rcc rId="2303" sId="1" numFmtId="4">
    <nc r="W327">
      <v>113414.08</v>
    </nc>
  </rcc>
  <rcc rId="2304" sId="1" numFmtId="4">
    <nc r="U327">
      <v>154281.43</v>
    </nc>
  </rcc>
  <rcc rId="2305" sId="1" numFmtId="4">
    <nc r="T327">
      <v>642679.71</v>
    </nc>
  </rcc>
  <rcv guid="{53ED3D47-B2C0-43A1-9A1E-F030D529F74C}" action="delete"/>
  <rdn rId="0" localSheetId="1" customView="1" name="Z_53ED3D47_B2C0_43A1_9A1E_F030D529F74C_.wvu.PrintArea" hidden="1" oldHidden="1">
    <formula>Sheet1!$A$1:$AL$365</formula>
    <oldFormula>Sheet1!$A$1:$AL$365</oldFormula>
  </rdn>
  <rdn rId="0" localSheetId="1" customView="1" name="Z_53ED3D47_B2C0_43A1_9A1E_F030D529F74C_.wvu.FilterData" hidden="1" oldHidden="1">
    <formula>Sheet1!$A$6:$AL$365</formula>
    <oldFormula>Sheet1!$A$6:$AL$365</oldFormula>
  </rdn>
  <rcv guid="{53ED3D47-B2C0-43A1-9A1E-F030D529F74C}"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08" sId="1">
    <nc r="J327" t="inlineStr">
      <is>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G328" start="0" length="0">
    <dxf>
      <font>
        <sz val="12"/>
        <charset val="1"/>
      </font>
      <alignment vertical="center" wrapText="1"/>
      <border outline="0">
        <left style="thin">
          <color indexed="64"/>
        </left>
        <right style="thin">
          <color indexed="64"/>
        </right>
        <top style="thin">
          <color indexed="64"/>
        </top>
        <bottom style="thin">
          <color indexed="64"/>
        </bottom>
      </border>
    </dxf>
  </rfmt>
  <rcc rId="2309" sId="1">
    <nc r="G328" t="inlineStr">
      <is>
        <t>Optiuni strategice pentru dezvoltarea durabila a sectorului forestier</t>
      </is>
    </nc>
  </rcc>
  <rcc rId="2310" sId="1">
    <nc r="H328" t="inlineStr">
      <is>
        <t>Asociația Centrul pentru Dezvoltare Durabilă Columna</t>
      </is>
    </nc>
  </rcc>
  <rcc rId="2311" sId="1">
    <nc r="I328" t="inlineStr">
      <is>
        <t>Asociația Administratorilor de Păduri</t>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12" sId="1">
    <nc r="O328" t="inlineStr">
      <is>
        <t>Dolj</t>
      </is>
    </nc>
  </rcc>
  <rcc rId="2313" sId="1">
    <nc r="P328" t="inlineStr">
      <is>
        <t>Craiova</t>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14" sId="1" numFmtId="4">
    <nc r="T328">
      <v>621797.65</v>
    </nc>
  </rcc>
  <rcc rId="2315" sId="1" numFmtId="4">
    <nc r="U328">
      <v>149268.53</v>
    </nc>
  </rcc>
  <rcc rId="2316" sId="1" numFmtId="4">
    <nc r="W328">
      <v>109729</v>
    </nc>
  </rcc>
  <rcc rId="2317" sId="1" numFmtId="4">
    <nc r="X328">
      <v>37317.1</v>
    </nc>
  </rcc>
  <rcc rId="2318" sId="1" numFmtId="4">
    <nc r="AC328">
      <v>14929.14</v>
    </nc>
  </rcc>
  <rcc rId="2319" sId="1" numFmtId="4">
    <nc r="AD328">
      <v>3807.85</v>
    </nc>
  </rcc>
  <rcc rId="2320" sId="1">
    <nc r="AH327" t="inlineStr">
      <is>
        <t>implementare</t>
      </is>
    </nc>
  </rcc>
  <rcc rId="2321" sId="1">
    <nc r="AI327" t="inlineStr">
      <is>
        <t>n.a.</t>
      </is>
    </nc>
  </rcc>
  <rcc rId="2322" sId="1">
    <nc r="AH328" t="inlineStr">
      <is>
        <t>implementare</t>
      </is>
    </nc>
  </rcc>
  <rcc rId="2323" sId="1">
    <nc r="AI328" t="inlineStr">
      <is>
        <t>n.a.</t>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4" sId="1">
    <nc r="J328" t="inlineStr">
      <is>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5" sId="1">
    <nc r="B328">
      <v>111981</v>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Sheet1!$A$1:$AL$365</formula>
    <oldFormula>Sheet1!$A$1:$AL$365</oldFormula>
  </rdn>
  <rdn rId="0" localSheetId="1" customView="1" name="Z_7C1B4D6D_D666_48DD_AB17_E00791B6F0B6_.wvu.FilterData" hidden="1" oldHidden="1">
    <formula>Sheet1!$A$6:$DG$345</formula>
    <oldFormula>Sheet1!$A$6:$DG$345</oldFormula>
  </rdn>
  <rcv guid="{7C1B4D6D-D666-48DD-AB17-E00791B6F0B6}"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AC311" start="0" length="0">
    <dxf>
      <font>
        <sz val="12"/>
        <color auto="1"/>
        <name val="Calibri"/>
        <family val="2"/>
        <charset val="238"/>
        <scheme val="minor"/>
      </font>
      <numFmt numFmtId="165" formatCode="#,##0.00_ ;\-#,##0.00\ "/>
      <fill>
        <patternFill patternType="none">
          <bgColor indexed="65"/>
        </patternFill>
      </fill>
      <alignment horizontal="right"/>
      <border outline="0">
        <left style="thin">
          <color indexed="64"/>
        </left>
        <top style="thin">
          <color indexed="64"/>
        </top>
      </border>
    </dxf>
  </rfmt>
  <rfmt sheetId="1" s="1" sqref="AD311" start="0" length="0">
    <dxf>
      <font>
        <sz val="12"/>
        <color auto="1"/>
        <name val="Calibri"/>
        <family val="2"/>
        <charset val="238"/>
        <scheme val="minor"/>
      </font>
      <numFmt numFmtId="165" formatCode="#,##0.00_ ;\-#,##0.00\ "/>
      <fill>
        <patternFill patternType="none">
          <bgColor indexed="65"/>
        </patternFill>
      </fill>
      <alignment horizontal="right"/>
      <border outline="0">
        <left style="thin">
          <color indexed="64"/>
        </left>
        <top style="thin">
          <color indexed="64"/>
        </top>
      </border>
    </dxf>
  </rfmt>
  <rfmt sheetId="1" sqref="AC311:AD311">
    <dxf>
      <fill>
        <patternFill patternType="solid">
          <bgColor rgb="FFFFFF00"/>
        </patternFill>
      </fill>
    </dxf>
  </rfmt>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8" sId="1" numFmtId="19">
    <oc r="K325">
      <v>42534</v>
    </oc>
    <nc r="K325">
      <v>43264</v>
    </nc>
  </rcc>
  <rcv guid="{901F9774-8BE7-424D-87C2-1026F3FA2E93}" action="delete"/>
  <rdn rId="0" localSheetId="1" customView="1" name="Z_901F9774_8BE7_424D_87C2_1026F3FA2E93_.wvu.PrintArea" hidden="1" oldHidden="1">
    <formula>Sheet1!$A$1:$AL$365</formula>
    <oldFormula>Sheet1!$A$1:$AL$365</oldFormula>
  </rdn>
  <rdn rId="0" localSheetId="1" customView="1" name="Z_901F9774_8BE7_424D_87C2_1026F3FA2E93_.wvu.FilterData" hidden="1" oldHidden="1">
    <formula>Sheet1!$C$1:$C$372</formula>
    <oldFormula>Sheet1!$A$6:$AL$365</oldFormula>
  </rdn>
  <rcv guid="{901F9774-8BE7-424D-87C2-1026F3FA2E93}" action="add"/>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01F9774-8BE7-424D-87C2-1026F3FA2E93}" action="delete"/>
  <rdn rId="0" localSheetId="1" customView="1" name="Z_901F9774_8BE7_424D_87C2_1026F3FA2E93_.wvu.PrintArea" hidden="1" oldHidden="1">
    <formula>Sheet1!$A$1:$AL$365</formula>
    <oldFormula>Sheet1!$A$1:$AL$365</oldFormula>
  </rdn>
  <rdn rId="0" localSheetId="1" customView="1" name="Z_901F9774_8BE7_424D_87C2_1026F3FA2E93_.wvu.FilterData" hidden="1" oldHidden="1">
    <formula>Sheet1!$C$1:$C$372</formula>
    <oldFormula>Sheet1!$C$1:$C$372</oldFormula>
  </rdn>
  <rcv guid="{901F9774-8BE7-424D-87C2-1026F3FA2E93}"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6624B2D_80F9_4F79_AC4A_B3547C36F23F_.wvu.PrintArea" hidden="1" oldHidden="1">
    <formula>Sheet1!$A$1:$AL$365</formula>
  </rdn>
  <rdn rId="0" localSheetId="1" customView="1" name="Z_36624B2D_80F9_4F79_AC4A_B3547C36F23F_.wvu.Cols" hidden="1" oldHidden="1">
    <formula>Sheet1!$G:$R</formula>
  </rdn>
  <rdn rId="0" localSheetId="1" customView="1" name="Z_36624B2D_80F9_4F79_AC4A_B3547C36F23F_.wvu.FilterData" hidden="1" oldHidden="1">
    <formula>Sheet1!$C$1:$C$372</formula>
  </rdn>
  <rcv guid="{36624B2D-80F9-4F79-AC4A-B3547C36F23F}"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Sheet1!$A$1:$AL$365</formula>
    <oldFormula>Sheet1!$A$1:$AL$365</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Sheet1!$C$1:$C$372</formula>
    <oldFormula>Sheet1!$C$1:$C$372</oldFormula>
  </rdn>
  <rcv guid="{36624B2D-80F9-4F79-AC4A-B3547C36F23F}"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9" sId="1" numFmtId="4">
    <oc r="T306">
      <v>558463.65</v>
    </oc>
    <nc r="T306">
      <v>558463.66</v>
    </nc>
  </rcc>
  <rcc rId="2340" sId="1" numFmtId="4">
    <oc r="W306">
      <v>98552.41</v>
    </oc>
    <nc r="W306">
      <v>98552.4</v>
    </nc>
  </rcc>
  <rcv guid="{A5B1481C-EF26-486A-984F-85CDDC2FD94F}" action="delete"/>
  <rdn rId="0" localSheetId="1" customView="1" name="Z_A5B1481C_EF26_486A_984F_85CDDC2FD94F_.wvu.PrintArea" hidden="1" oldHidden="1">
    <formula>Sheet1!$A$1:$AL$365</formula>
    <oldFormula>Sheet1!$A$1:$AL$365</oldFormula>
  </rdn>
  <rdn rId="0" localSheetId="1" customView="1" name="Z_A5B1481C_EF26_486A_984F_85CDDC2FD94F_.wvu.FilterData" hidden="1" oldHidden="1">
    <formula>Sheet1!$A$6:$AL$365</formula>
    <oldFormula>Sheet1!$A$6:$AL$365</oldFormula>
  </rdn>
  <rcv guid="{A5B1481C-EF26-486A-984F-85CDDC2FD94F}" action="add"/>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3ED3D47-B2C0-43A1-9A1E-F030D529F74C}" action="delete"/>
  <rdn rId="0" localSheetId="1" customView="1" name="Z_53ED3D47_B2C0_43A1_9A1E_F030D529F74C_.wvu.PrintArea" hidden="1" oldHidden="1">
    <formula>Sheet1!$A$1:$AL$365</formula>
    <oldFormula>Sheet1!$A$1:$AL$365</oldFormula>
  </rdn>
  <rdn rId="0" localSheetId="1" customView="1" name="Z_53ED3D47_B2C0_43A1_9A1E_F030D529F74C_.wvu.FilterData" hidden="1" oldHidden="1">
    <formula>Sheet1!$A$6:$AL$365</formula>
    <oldFormula>Sheet1!$A$6:$AL$365</oldFormula>
  </rdn>
  <rcv guid="{53ED3D47-B2C0-43A1-9A1E-F030D529F74C}"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5" sId="1">
    <nc r="B223">
      <v>118196</v>
    </nc>
  </rcc>
  <rcc rId="2346" sId="1">
    <nc r="C223">
      <v>425</v>
    </nc>
  </rcc>
  <rcc rId="2347" sId="1">
    <nc r="D223" t="inlineStr">
      <is>
        <t>SD</t>
      </is>
    </nc>
  </rcc>
  <rcc rId="2348" sId="1">
    <nc r="E223" t="inlineStr">
      <is>
        <t>CP1/2017</t>
      </is>
    </nc>
  </rcc>
  <rcc rId="2349" sId="1">
    <nc r="G223" t="inlineStr">
      <is>
        <t>Etică și integritate la Consiliul Județean Vaslui</t>
      </is>
    </nc>
  </rcc>
  <rfmt sheetId="1" sqref="H223" start="0" length="0">
    <dxf>
      <font>
        <b val="0"/>
        <sz val="11"/>
        <color theme="1"/>
        <name val="Calibri"/>
        <family val="2"/>
        <charset val="238"/>
        <scheme val="minor"/>
      </font>
      <alignment horizontal="general" vertical="bottom" wrapText="0"/>
      <border outline="0">
        <left/>
        <right/>
        <top/>
        <bottom/>
      </border>
    </dxf>
  </rfmt>
  <rcc rId="2350" sId="1" xfDxf="1" dxf="1">
    <nc r="H223" t="inlineStr">
      <is>
        <t>JUDEȚUL VASLUI</t>
      </is>
    </nc>
    <ndxf>
      <font>
        <b/>
      </font>
      <alignment wrapText="1"/>
    </ndxf>
  </rcc>
  <rcc rId="2351" sId="1">
    <nc r="I223" t="inlineStr">
      <is>
        <t>n.a.</t>
      </is>
    </nc>
  </rcc>
  <rfmt sheetId="1" sqref="J223:J224">
    <dxf>
      <alignment horizontal="left"/>
    </dxf>
  </rfmt>
  <rfmt sheetId="1" sqref="J223" start="0" length="2147483647">
    <dxf>
      <font>
        <b val="0"/>
      </font>
    </dxf>
  </rfmt>
  <rcc rId="2352" sId="1">
    <nc r="J223" t="inlineStr">
      <is>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is>
    </nc>
  </rcc>
  <rfmt sheetId="1" sqref="J223">
    <dxf>
      <alignment wrapText="0"/>
    </dxf>
  </rfmt>
  <rfmt sheetId="1" sqref="J223">
    <dxf>
      <alignment wrapText="1"/>
    </dxf>
  </rfmt>
  <rcc rId="2353" sId="1">
    <nc r="K223" t="inlineStr">
      <is>
        <t>18.06.2018</t>
      </is>
    </nc>
  </rcc>
  <rfmt sheetId="1" sqref="A223:XFD223" start="0" length="2147483647">
    <dxf>
      <font>
        <b val="0"/>
      </font>
    </dxf>
  </rfmt>
  <rcc rId="2354" sId="1">
    <nc r="L223" t="inlineStr">
      <is>
        <t>18.10.2019</t>
      </is>
    </nc>
  </rcc>
  <rcv guid="{9EA5E3FA-46F1-4729-828C-4A08518018C1}" action="delete"/>
  <rdn rId="0" localSheetId="1" customView="1" name="Z_9EA5E3FA_46F1_4729_828C_4A08518018C1_.wvu.PrintArea" hidden="1" oldHidden="1">
    <formula>Sheet1!$A$1:$AL$365</formula>
    <oldFormula>Sheet1!$A$1:$AL$365</oldFormula>
  </rdn>
  <rdn rId="0" localSheetId="1" customView="1" name="Z_9EA5E3FA_46F1_4729_828C_4A08518018C1_.wvu.FilterData" hidden="1" oldHidden="1">
    <formula>Sheet1!$A$6:$AL$365</formula>
    <oldFormula>Sheet1!$A$6:$AL$365</oldFormula>
  </rdn>
  <rcv guid="{9EA5E3FA-46F1-4729-828C-4A08518018C1}"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223" start="0" length="0">
    <dxf>
      <font>
        <sz val="12"/>
        <color auto="1"/>
      </font>
      <numFmt numFmtId="165" formatCode="0.000000000"/>
    </dxf>
  </rfmt>
  <rfmt sheetId="1" sqref="A219" start="0" length="0">
    <dxf>
      <font>
        <sz val="12"/>
        <color auto="1"/>
      </font>
    </dxf>
  </rfmt>
  <rfmt sheetId="1" sqref="B219" start="0" length="0">
    <dxf>
      <font>
        <sz val="12"/>
        <color auto="1"/>
      </font>
    </dxf>
  </rfmt>
  <rfmt sheetId="1" sqref="C219" start="0" length="0">
    <dxf>
      <font>
        <b val="0"/>
        <sz val="12"/>
        <color auto="1"/>
      </font>
    </dxf>
  </rfmt>
  <rfmt sheetId="1" sqref="D219" start="0" length="0">
    <dxf>
      <font>
        <sz val="12"/>
        <color auto="1"/>
      </font>
    </dxf>
  </rfmt>
  <rfmt sheetId="1" sqref="F219" start="0" length="0">
    <dxf>
      <font>
        <sz val="12"/>
        <color auto="1"/>
      </font>
      <alignment horizontal="center"/>
    </dxf>
  </rfmt>
  <rfmt sheetId="1" sqref="G219" start="0" length="0">
    <dxf>
      <font>
        <sz val="12"/>
        <color auto="1"/>
      </font>
    </dxf>
  </rfmt>
  <rfmt sheetId="1" sqref="H219" start="0" length="0">
    <dxf>
      <font>
        <sz val="12"/>
        <color auto="1"/>
      </font>
      <alignment horizontal="general" vertical="top"/>
      <border outline="0">
        <left/>
        <right/>
        <top/>
        <bottom/>
      </border>
    </dxf>
  </rfmt>
  <rfmt sheetId="1" sqref="I219" start="0" length="0">
    <dxf>
      <font>
        <sz val="12"/>
        <color auto="1"/>
      </font>
    </dxf>
  </rfmt>
  <rfmt sheetId="1" sqref="J219" start="0" length="0">
    <dxf>
      <font>
        <sz val="12"/>
        <color auto="1"/>
      </font>
      <alignment horizontal="left" vertical="center"/>
    </dxf>
  </rfmt>
  <rfmt sheetId="1" sqref="K219" start="0" length="0">
    <dxf>
      <font>
        <sz val="12"/>
        <color auto="1"/>
      </font>
      <numFmt numFmtId="0" formatCode="General"/>
    </dxf>
  </rfmt>
  <rfmt sheetId="1" sqref="L219" start="0" length="0">
    <dxf>
      <font>
        <sz val="12"/>
        <color auto="1"/>
      </font>
      <numFmt numFmtId="0" formatCode="General"/>
    </dxf>
  </rfmt>
  <rfmt sheetId="1" sqref="N219" start="0" length="0">
    <dxf>
      <font>
        <sz val="12"/>
        <color auto="1"/>
      </font>
    </dxf>
  </rfmt>
  <rfmt sheetId="1" sqref="O219" start="0" length="0">
    <dxf>
      <font>
        <sz val="12"/>
        <color auto="1"/>
      </font>
    </dxf>
  </rfmt>
  <rfmt sheetId="1" sqref="P219" start="0" length="0">
    <dxf>
      <font>
        <sz val="12"/>
        <color auto="1"/>
      </font>
    </dxf>
  </rfmt>
  <rfmt sheetId="1" sqref="Q219" start="0" length="0">
    <dxf>
      <font>
        <sz val="12"/>
        <color auto="1"/>
      </font>
    </dxf>
  </rfmt>
  <rfmt sheetId="1" sqref="R219" start="0" length="0">
    <dxf>
      <font>
        <sz val="12"/>
        <color auto="1"/>
      </font>
      <fill>
        <patternFill patternType="none">
          <bgColor indexed="65"/>
        </patternFill>
      </fill>
    </dxf>
  </rfmt>
  <rfmt sheetId="1" sqref="S219" start="0" length="0">
    <dxf>
      <font>
        <sz val="12"/>
        <color auto="1"/>
      </font>
    </dxf>
  </rfmt>
  <rfmt sheetId="1" s="1" sqref="T219" start="0" length="0">
    <dxf>
      <font>
        <sz val="12"/>
        <color auto="1"/>
        <name val="Calibri"/>
        <family val="2"/>
        <charset val="238"/>
        <scheme val="minor"/>
      </font>
      <numFmt numFmtId="0" formatCode="General"/>
    </dxf>
  </rfmt>
  <rfmt sheetId="1" s="1" sqref="U219" start="0" length="0">
    <dxf>
      <font>
        <sz val="12"/>
        <color auto="1"/>
        <name val="Calibri"/>
        <family val="2"/>
        <charset val="238"/>
        <scheme val="minor"/>
      </font>
      <numFmt numFmtId="0" formatCode="General"/>
    </dxf>
  </rfmt>
  <rfmt sheetId="1" s="1" sqref="W219" start="0" length="0">
    <dxf>
      <font>
        <sz val="12"/>
        <color auto="1"/>
        <name val="Calibri"/>
        <family val="2"/>
        <charset val="238"/>
        <scheme val="minor"/>
      </font>
      <numFmt numFmtId="0" formatCode="General"/>
    </dxf>
  </rfmt>
  <rfmt sheetId="1" s="1" sqref="X219" start="0" length="0">
    <dxf>
      <font>
        <sz val="12"/>
        <color auto="1"/>
        <name val="Calibri"/>
        <family val="2"/>
        <charset val="238"/>
        <scheme val="minor"/>
      </font>
      <numFmt numFmtId="0" formatCode="General"/>
    </dxf>
  </rfmt>
  <rfmt sheetId="1" sqref="Y219" start="0" length="0">
    <dxf>
      <font>
        <sz val="12"/>
        <color auto="1"/>
      </font>
    </dxf>
  </rfmt>
  <rfmt sheetId="1" s="1" sqref="Z219" start="0" length="0">
    <dxf>
      <font>
        <sz val="12"/>
        <color auto="1"/>
        <name val="Calibri"/>
        <family val="2"/>
        <charset val="238"/>
        <scheme val="minor"/>
      </font>
      <numFmt numFmtId="4" formatCode="#,##0.00"/>
    </dxf>
  </rfmt>
  <rfmt sheetId="1" s="1" sqref="AA219" start="0" length="0">
    <dxf>
      <font>
        <sz val="12"/>
        <color auto="1"/>
        <name val="Calibri"/>
        <family val="2"/>
        <charset val="238"/>
        <scheme val="minor"/>
      </font>
      <numFmt numFmtId="4" formatCode="#,##0.00"/>
    </dxf>
  </rfmt>
  <rfmt sheetId="1" sqref="AB219" start="0" length="0">
    <dxf>
      <font>
        <sz val="12"/>
        <color auto="1"/>
      </font>
    </dxf>
  </rfmt>
  <rfmt sheetId="1" s="1" sqref="AC219" start="0" length="0">
    <dxf>
      <font>
        <sz val="12"/>
        <color auto="1"/>
        <name val="Calibri"/>
        <family val="2"/>
        <charset val="238"/>
        <scheme val="minor"/>
      </font>
      <numFmt numFmtId="0" formatCode="General"/>
    </dxf>
  </rfmt>
  <rfmt sheetId="1" s="1" sqref="AD219" start="0" length="0">
    <dxf>
      <font>
        <sz val="12"/>
        <color auto="1"/>
        <name val="Calibri"/>
        <family val="2"/>
        <charset val="238"/>
        <scheme val="minor"/>
      </font>
      <numFmt numFmtId="0" formatCode="General"/>
    </dxf>
  </rfmt>
  <rfmt sheetId="1" sqref="AE219" start="0" length="0">
    <dxf>
      <font>
        <sz val="12"/>
        <color auto="1"/>
      </font>
    </dxf>
  </rfmt>
  <rfmt sheetId="1" s="1" sqref="AF219" start="0" length="0">
    <dxf>
      <font>
        <sz val="12"/>
        <color auto="1"/>
        <name val="Calibri"/>
        <family val="2"/>
        <charset val="238"/>
        <scheme val="minor"/>
      </font>
      <numFmt numFmtId="3" formatCode="#,##0"/>
    </dxf>
  </rfmt>
  <rfmt sheetId="1" sqref="AG219" start="0" length="0">
    <dxf>
      <font>
        <sz val="12"/>
        <color auto="1"/>
      </font>
    </dxf>
  </rfmt>
  <rfmt sheetId="1" sqref="AI219" start="0" length="0">
    <dxf>
      <font>
        <sz val="12"/>
        <color auto="1"/>
        <name val="Trebuchet MS"/>
        <scheme val="none"/>
      </font>
      <numFmt numFmtId="3" formatCode="#,##0"/>
    </dxf>
  </rfmt>
  <rfmt sheetId="1" sqref="AJ219" start="0" length="0">
    <dxf>
      <font>
        <sz val="12"/>
        <color auto="1"/>
      </font>
      <numFmt numFmtId="3" formatCode="#,##0"/>
    </dxf>
  </rfmt>
  <rfmt sheetId="1" sqref="AK219" start="0" length="0">
    <dxf>
      <font>
        <sz val="12"/>
        <color auto="1"/>
      </font>
      <numFmt numFmtId="3" formatCode="#,##0"/>
    </dxf>
  </rfmt>
  <rfmt sheetId="1" sqref="AL219" start="0" length="0">
    <dxf>
      <font>
        <sz val="12"/>
      </font>
    </dxf>
  </rfmt>
  <rfmt sheetId="1" sqref="AM219" start="0" length="0">
    <dxf>
      <font>
        <sz val="11"/>
        <color theme="1"/>
        <name val="Calibri"/>
        <family val="2"/>
        <charset val="238"/>
        <scheme val="minor"/>
      </font>
    </dxf>
  </rfmt>
  <rfmt sheetId="1" sqref="AN219" start="0" length="0">
    <dxf>
      <font>
        <sz val="11"/>
        <color theme="1"/>
        <name val="Calibri"/>
        <family val="2"/>
        <charset val="238"/>
        <scheme val="minor"/>
      </font>
    </dxf>
  </rfmt>
  <rfmt sheetId="1" sqref="AO219" start="0" length="0">
    <dxf>
      <font>
        <sz val="11"/>
        <color theme="1"/>
        <name val="Calibri"/>
        <family val="2"/>
        <charset val="238"/>
        <scheme val="minor"/>
      </font>
    </dxf>
  </rfmt>
  <rfmt sheetId="1" sqref="AP219" start="0" length="0">
    <dxf>
      <font>
        <sz val="11"/>
        <color theme="1"/>
        <name val="Calibri"/>
        <family val="2"/>
        <charset val="238"/>
        <scheme val="minor"/>
      </font>
    </dxf>
  </rfmt>
  <rfmt sheetId="1" sqref="AQ219" start="0" length="0">
    <dxf>
      <font>
        <sz val="11"/>
        <color theme="1"/>
        <name val="Calibri"/>
        <family val="2"/>
        <charset val="238"/>
        <scheme val="minor"/>
      </font>
    </dxf>
  </rfmt>
  <rfmt sheetId="1" sqref="AR219" start="0" length="0">
    <dxf>
      <font>
        <sz val="11"/>
        <color theme="1"/>
        <name val="Calibri"/>
        <family val="2"/>
        <charset val="238"/>
        <scheme val="minor"/>
      </font>
    </dxf>
  </rfmt>
  <rfmt sheetId="1" sqref="AS219" start="0" length="0">
    <dxf>
      <font>
        <sz val="11"/>
        <color theme="1"/>
        <name val="Calibri"/>
        <family val="2"/>
        <charset val="238"/>
        <scheme val="minor"/>
      </font>
    </dxf>
  </rfmt>
  <rfmt sheetId="1" sqref="AT219" start="0" length="0">
    <dxf>
      <font>
        <sz val="11"/>
        <color theme="1"/>
        <name val="Calibri"/>
        <family val="2"/>
        <charset val="238"/>
        <scheme val="minor"/>
      </font>
    </dxf>
  </rfmt>
  <rfmt sheetId="1" sqref="AU219" start="0" length="0">
    <dxf>
      <font>
        <sz val="11"/>
        <color theme="1"/>
        <name val="Calibri"/>
        <family val="2"/>
        <charset val="238"/>
        <scheme val="minor"/>
      </font>
    </dxf>
  </rfmt>
  <rfmt sheetId="1" sqref="AV219" start="0" length="0">
    <dxf>
      <font>
        <sz val="11"/>
        <color theme="1"/>
        <name val="Calibri"/>
        <family val="2"/>
        <charset val="238"/>
        <scheme val="minor"/>
      </font>
    </dxf>
  </rfmt>
  <rfmt sheetId="1" sqref="AW219" start="0" length="0">
    <dxf>
      <font>
        <sz val="11"/>
        <color theme="1"/>
        <name val="Calibri"/>
        <family val="2"/>
        <charset val="238"/>
        <scheme val="minor"/>
      </font>
    </dxf>
  </rfmt>
  <rfmt sheetId="1" sqref="AX219" start="0" length="0">
    <dxf>
      <font>
        <sz val="11"/>
        <color theme="1"/>
        <name val="Calibri"/>
        <family val="2"/>
        <charset val="238"/>
        <scheme val="minor"/>
      </font>
    </dxf>
  </rfmt>
  <rfmt sheetId="1" sqref="AY219" start="0" length="0">
    <dxf>
      <font>
        <sz val="11"/>
        <color theme="1"/>
        <name val="Calibri"/>
        <family val="2"/>
        <charset val="238"/>
        <scheme val="minor"/>
      </font>
    </dxf>
  </rfmt>
  <rfmt sheetId="1" sqref="AZ219" start="0" length="0">
    <dxf>
      <font>
        <sz val="11"/>
        <color theme="1"/>
        <name val="Calibri"/>
        <family val="2"/>
        <charset val="238"/>
        <scheme val="minor"/>
      </font>
    </dxf>
  </rfmt>
  <rfmt sheetId="1" sqref="BA219" start="0" length="0">
    <dxf>
      <font>
        <sz val="11"/>
        <color theme="1"/>
        <name val="Calibri"/>
        <family val="2"/>
        <charset val="238"/>
        <scheme val="minor"/>
      </font>
    </dxf>
  </rfmt>
  <rfmt sheetId="1" sqref="BB219" start="0" length="0">
    <dxf>
      <font>
        <sz val="11"/>
        <color theme="1"/>
        <name val="Calibri"/>
        <family val="2"/>
        <charset val="238"/>
        <scheme val="minor"/>
      </font>
    </dxf>
  </rfmt>
  <rfmt sheetId="1" sqref="BC219" start="0" length="0">
    <dxf>
      <font>
        <sz val="11"/>
        <color theme="1"/>
        <name val="Calibri"/>
        <family val="2"/>
        <charset val="238"/>
        <scheme val="minor"/>
      </font>
    </dxf>
  </rfmt>
  <rfmt sheetId="1" sqref="BD219" start="0" length="0">
    <dxf>
      <font>
        <sz val="11"/>
        <color theme="1"/>
        <name val="Calibri"/>
        <family val="2"/>
        <charset val="238"/>
        <scheme val="minor"/>
      </font>
    </dxf>
  </rfmt>
  <rfmt sheetId="1" sqref="BE219" start="0" length="0">
    <dxf>
      <font>
        <sz val="11"/>
        <color theme="1"/>
        <name val="Calibri"/>
        <family val="2"/>
        <charset val="238"/>
        <scheme val="minor"/>
      </font>
    </dxf>
  </rfmt>
  <rfmt sheetId="1" sqref="BF219" start="0" length="0">
    <dxf>
      <font>
        <sz val="11"/>
        <color theme="1"/>
        <name val="Calibri"/>
        <family val="2"/>
        <charset val="238"/>
        <scheme val="minor"/>
      </font>
    </dxf>
  </rfmt>
  <rfmt sheetId="1" sqref="BG219" start="0" length="0">
    <dxf>
      <font>
        <sz val="11"/>
        <color theme="1"/>
        <name val="Calibri"/>
        <family val="2"/>
        <charset val="238"/>
        <scheme val="minor"/>
      </font>
    </dxf>
  </rfmt>
  <rfmt sheetId="1" sqref="BH219" start="0" length="0">
    <dxf>
      <font>
        <sz val="11"/>
        <color theme="1"/>
        <name val="Calibri"/>
        <family val="2"/>
        <charset val="238"/>
        <scheme val="minor"/>
      </font>
    </dxf>
  </rfmt>
  <rfmt sheetId="1" sqref="BI219" start="0" length="0">
    <dxf>
      <font>
        <sz val="11"/>
        <color theme="1"/>
        <name val="Calibri"/>
        <family val="2"/>
        <charset val="238"/>
        <scheme val="minor"/>
      </font>
    </dxf>
  </rfmt>
  <rfmt sheetId="1" sqref="BJ219" start="0" length="0">
    <dxf>
      <font>
        <sz val="11"/>
        <color theme="1"/>
        <name val="Calibri"/>
        <family val="2"/>
        <charset val="238"/>
        <scheme val="minor"/>
      </font>
    </dxf>
  </rfmt>
  <rfmt sheetId="1" sqref="BK219" start="0" length="0">
    <dxf>
      <font>
        <sz val="11"/>
        <color theme="1"/>
        <name val="Calibri"/>
        <family val="2"/>
        <charset val="238"/>
        <scheme val="minor"/>
      </font>
    </dxf>
  </rfmt>
  <rfmt sheetId="1" sqref="BL219" start="0" length="0">
    <dxf>
      <font>
        <sz val="11"/>
        <color theme="1"/>
        <name val="Calibri"/>
        <family val="2"/>
        <charset val="238"/>
        <scheme val="minor"/>
      </font>
    </dxf>
  </rfmt>
  <rfmt sheetId="1" sqref="BM219" start="0" length="0">
    <dxf>
      <font>
        <sz val="11"/>
        <color theme="1"/>
        <name val="Calibri"/>
        <family val="2"/>
        <charset val="238"/>
        <scheme val="minor"/>
      </font>
    </dxf>
  </rfmt>
  <rfmt sheetId="1" sqref="BN219" start="0" length="0">
    <dxf>
      <font>
        <sz val="11"/>
        <color theme="1"/>
        <name val="Calibri"/>
        <family val="2"/>
        <charset val="238"/>
        <scheme val="minor"/>
      </font>
    </dxf>
  </rfmt>
  <rfmt sheetId="1" sqref="BO219" start="0" length="0">
    <dxf>
      <font>
        <sz val="11"/>
        <color theme="1"/>
        <name val="Calibri"/>
        <family val="2"/>
        <charset val="238"/>
        <scheme val="minor"/>
      </font>
    </dxf>
  </rfmt>
  <rfmt sheetId="1" sqref="BP219" start="0" length="0">
    <dxf>
      <font>
        <sz val="11"/>
        <color theme="1"/>
        <name val="Calibri"/>
        <family val="2"/>
        <charset val="238"/>
        <scheme val="minor"/>
      </font>
    </dxf>
  </rfmt>
  <rfmt sheetId="1" sqref="BQ219" start="0" length="0">
    <dxf>
      <font>
        <sz val="11"/>
        <color theme="1"/>
        <name val="Calibri"/>
        <family val="2"/>
        <charset val="238"/>
        <scheme val="minor"/>
      </font>
    </dxf>
  </rfmt>
  <rfmt sheetId="1" sqref="BR219" start="0" length="0">
    <dxf>
      <font>
        <sz val="11"/>
        <color theme="1"/>
        <name val="Calibri"/>
        <family val="2"/>
        <charset val="238"/>
        <scheme val="minor"/>
      </font>
    </dxf>
  </rfmt>
  <rfmt sheetId="1" sqref="BS219" start="0" length="0">
    <dxf>
      <font>
        <sz val="11"/>
        <color theme="1"/>
        <name val="Calibri"/>
        <family val="2"/>
        <charset val="238"/>
        <scheme val="minor"/>
      </font>
    </dxf>
  </rfmt>
  <rfmt sheetId="1" sqref="BT219" start="0" length="0">
    <dxf>
      <font>
        <sz val="11"/>
        <color theme="1"/>
        <name val="Calibri"/>
        <family val="2"/>
        <charset val="238"/>
        <scheme val="minor"/>
      </font>
    </dxf>
  </rfmt>
  <rfmt sheetId="1" sqref="BU219" start="0" length="0">
    <dxf>
      <font>
        <sz val="11"/>
        <color theme="1"/>
        <name val="Calibri"/>
        <family val="2"/>
        <charset val="238"/>
        <scheme val="minor"/>
      </font>
    </dxf>
  </rfmt>
  <rfmt sheetId="1" sqref="BV219" start="0" length="0">
    <dxf>
      <font>
        <sz val="11"/>
        <color theme="1"/>
        <name val="Calibri"/>
        <family val="2"/>
        <charset val="238"/>
        <scheme val="minor"/>
      </font>
    </dxf>
  </rfmt>
  <rfmt sheetId="1" sqref="BW219" start="0" length="0">
    <dxf>
      <font>
        <sz val="11"/>
        <color theme="1"/>
        <name val="Calibri"/>
        <family val="2"/>
        <charset val="238"/>
        <scheme val="minor"/>
      </font>
    </dxf>
  </rfmt>
  <rfmt sheetId="1" sqref="BX219" start="0" length="0">
    <dxf>
      <font>
        <sz val="11"/>
        <color theme="1"/>
        <name val="Calibri"/>
        <family val="2"/>
        <charset val="238"/>
        <scheme val="minor"/>
      </font>
    </dxf>
  </rfmt>
  <rfmt sheetId="1" sqref="BY219" start="0" length="0">
    <dxf>
      <font>
        <sz val="11"/>
        <color theme="1"/>
        <name val="Calibri"/>
        <family val="2"/>
        <charset val="238"/>
        <scheme val="minor"/>
      </font>
    </dxf>
  </rfmt>
  <rfmt sheetId="1" sqref="BZ219" start="0" length="0">
    <dxf>
      <font>
        <sz val="11"/>
        <color theme="1"/>
        <name val="Calibri"/>
        <family val="2"/>
        <charset val="238"/>
        <scheme val="minor"/>
      </font>
    </dxf>
  </rfmt>
  <rfmt sheetId="1" sqref="CA219" start="0" length="0">
    <dxf>
      <font>
        <sz val="11"/>
        <color theme="1"/>
        <name val="Calibri"/>
        <family val="2"/>
        <charset val="238"/>
        <scheme val="minor"/>
      </font>
    </dxf>
  </rfmt>
  <rfmt sheetId="1" sqref="CB219" start="0" length="0">
    <dxf>
      <font>
        <sz val="11"/>
        <color theme="1"/>
        <name val="Calibri"/>
        <family val="2"/>
        <charset val="238"/>
        <scheme val="minor"/>
      </font>
    </dxf>
  </rfmt>
  <rfmt sheetId="1" sqref="CC219" start="0" length="0">
    <dxf>
      <font>
        <sz val="11"/>
        <color theme="1"/>
        <name val="Calibri"/>
        <family val="2"/>
        <charset val="238"/>
        <scheme val="minor"/>
      </font>
    </dxf>
  </rfmt>
  <rfmt sheetId="1" sqref="CD219" start="0" length="0">
    <dxf>
      <font>
        <sz val="11"/>
        <color theme="1"/>
        <name val="Calibri"/>
        <family val="2"/>
        <charset val="238"/>
        <scheme val="minor"/>
      </font>
    </dxf>
  </rfmt>
  <rfmt sheetId="1" sqref="CE219" start="0" length="0">
    <dxf>
      <font>
        <sz val="11"/>
        <color theme="1"/>
        <name val="Calibri"/>
        <family val="2"/>
        <charset val="238"/>
        <scheme val="minor"/>
      </font>
    </dxf>
  </rfmt>
  <rfmt sheetId="1" sqref="CF219" start="0" length="0">
    <dxf>
      <font>
        <sz val="11"/>
        <color theme="1"/>
        <name val="Calibri"/>
        <family val="2"/>
        <charset val="238"/>
        <scheme val="minor"/>
      </font>
    </dxf>
  </rfmt>
  <rfmt sheetId="1" sqref="CG219" start="0" length="0">
    <dxf>
      <font>
        <sz val="11"/>
        <color theme="1"/>
        <name val="Calibri"/>
        <family val="2"/>
        <charset val="238"/>
        <scheme val="minor"/>
      </font>
    </dxf>
  </rfmt>
  <rfmt sheetId="1" sqref="CH219" start="0" length="0">
    <dxf>
      <font>
        <sz val="11"/>
        <color theme="1"/>
        <name val="Calibri"/>
        <family val="2"/>
        <charset val="238"/>
        <scheme val="minor"/>
      </font>
    </dxf>
  </rfmt>
  <rfmt sheetId="1" sqref="CI219" start="0" length="0">
    <dxf>
      <font>
        <sz val="11"/>
        <color theme="1"/>
        <name val="Calibri"/>
        <family val="2"/>
        <charset val="238"/>
        <scheme val="minor"/>
      </font>
    </dxf>
  </rfmt>
  <rfmt sheetId="1" sqref="CJ219" start="0" length="0">
    <dxf>
      <font>
        <sz val="11"/>
        <color theme="1"/>
        <name val="Calibri"/>
        <family val="2"/>
        <charset val="238"/>
        <scheme val="minor"/>
      </font>
    </dxf>
  </rfmt>
  <rfmt sheetId="1" sqref="CK219" start="0" length="0">
    <dxf>
      <font>
        <sz val="11"/>
        <color theme="1"/>
        <name val="Calibri"/>
        <family val="2"/>
        <charset val="238"/>
        <scheme val="minor"/>
      </font>
    </dxf>
  </rfmt>
  <rfmt sheetId="1" sqref="CL219" start="0" length="0">
    <dxf>
      <font>
        <sz val="11"/>
        <color theme="1"/>
        <name val="Calibri"/>
        <family val="2"/>
        <charset val="238"/>
        <scheme val="minor"/>
      </font>
    </dxf>
  </rfmt>
  <rfmt sheetId="1" sqref="CM219" start="0" length="0">
    <dxf>
      <font>
        <sz val="11"/>
        <color theme="1"/>
        <name val="Calibri"/>
        <family val="2"/>
        <charset val="238"/>
        <scheme val="minor"/>
      </font>
    </dxf>
  </rfmt>
  <rfmt sheetId="1" sqref="CN219" start="0" length="0">
    <dxf>
      <font>
        <sz val="11"/>
        <color theme="1"/>
        <name val="Calibri"/>
        <family val="2"/>
        <charset val="238"/>
        <scheme val="minor"/>
      </font>
    </dxf>
  </rfmt>
  <rfmt sheetId="1" sqref="CO219" start="0" length="0">
    <dxf>
      <font>
        <sz val="11"/>
        <color theme="1"/>
        <name val="Calibri"/>
        <family val="2"/>
        <charset val="238"/>
        <scheme val="minor"/>
      </font>
    </dxf>
  </rfmt>
  <rfmt sheetId="1" sqref="CP219" start="0" length="0">
    <dxf>
      <font>
        <sz val="11"/>
        <color theme="1"/>
        <name val="Calibri"/>
        <family val="2"/>
        <charset val="238"/>
        <scheme val="minor"/>
      </font>
    </dxf>
  </rfmt>
  <rfmt sheetId="1" sqref="CQ219" start="0" length="0">
    <dxf>
      <font>
        <sz val="11"/>
        <color theme="1"/>
        <name val="Calibri"/>
        <family val="2"/>
        <charset val="238"/>
        <scheme val="minor"/>
      </font>
    </dxf>
  </rfmt>
  <rfmt sheetId="1" sqref="CR219" start="0" length="0">
    <dxf>
      <font>
        <sz val="11"/>
        <color theme="1"/>
        <name val="Calibri"/>
        <family val="2"/>
        <charset val="238"/>
        <scheme val="minor"/>
      </font>
    </dxf>
  </rfmt>
  <rfmt sheetId="1" sqref="CS219" start="0" length="0">
    <dxf>
      <font>
        <sz val="11"/>
        <color theme="1"/>
        <name val="Calibri"/>
        <family val="2"/>
        <charset val="238"/>
        <scheme val="minor"/>
      </font>
    </dxf>
  </rfmt>
  <rfmt sheetId="1" sqref="CT219" start="0" length="0">
    <dxf>
      <font>
        <sz val="11"/>
        <color theme="1"/>
        <name val="Calibri"/>
        <family val="2"/>
        <charset val="238"/>
        <scheme val="minor"/>
      </font>
    </dxf>
  </rfmt>
  <rfmt sheetId="1" sqref="CU219" start="0" length="0">
    <dxf>
      <font>
        <sz val="11"/>
        <color theme="1"/>
        <name val="Calibri"/>
        <family val="2"/>
        <charset val="238"/>
        <scheme val="minor"/>
      </font>
    </dxf>
  </rfmt>
  <rfmt sheetId="1" sqref="CV219" start="0" length="0">
    <dxf>
      <font>
        <sz val="11"/>
        <color theme="1"/>
        <name val="Calibri"/>
        <family val="2"/>
        <charset val="238"/>
        <scheme val="minor"/>
      </font>
    </dxf>
  </rfmt>
  <rfmt sheetId="1" sqref="CW219" start="0" length="0">
    <dxf>
      <font>
        <sz val="11"/>
        <color theme="1"/>
        <name val="Calibri"/>
        <family val="2"/>
        <charset val="238"/>
        <scheme val="minor"/>
      </font>
    </dxf>
  </rfmt>
  <rfmt sheetId="1" sqref="CX219" start="0" length="0">
    <dxf>
      <font>
        <sz val="11"/>
        <color theme="1"/>
        <name val="Calibri"/>
        <family val="2"/>
        <charset val="238"/>
        <scheme val="minor"/>
      </font>
    </dxf>
  </rfmt>
  <rfmt sheetId="1" sqref="CY219" start="0" length="0">
    <dxf>
      <font>
        <sz val="11"/>
        <color theme="1"/>
        <name val="Calibri"/>
        <family val="2"/>
        <charset val="238"/>
        <scheme val="minor"/>
      </font>
    </dxf>
  </rfmt>
  <rfmt sheetId="1" sqref="CZ219" start="0" length="0">
    <dxf>
      <font>
        <sz val="11"/>
        <color theme="1"/>
        <name val="Calibri"/>
        <family val="2"/>
        <charset val="238"/>
        <scheme val="minor"/>
      </font>
    </dxf>
  </rfmt>
  <rfmt sheetId="1" sqref="DA219" start="0" length="0">
    <dxf>
      <font>
        <sz val="11"/>
        <color theme="1"/>
        <name val="Calibri"/>
        <family val="2"/>
        <charset val="238"/>
        <scheme val="minor"/>
      </font>
    </dxf>
  </rfmt>
  <rfmt sheetId="1" sqref="DB219" start="0" length="0">
    <dxf>
      <font>
        <sz val="11"/>
        <color theme="1"/>
        <name val="Calibri"/>
        <family val="2"/>
        <charset val="238"/>
        <scheme val="minor"/>
      </font>
    </dxf>
  </rfmt>
  <rfmt sheetId="1" sqref="DC219" start="0" length="0">
    <dxf>
      <font>
        <sz val="11"/>
        <color theme="1"/>
        <name val="Calibri"/>
        <family val="2"/>
        <charset val="238"/>
        <scheme val="minor"/>
      </font>
    </dxf>
  </rfmt>
  <rfmt sheetId="1" sqref="DD219" start="0" length="0">
    <dxf>
      <font>
        <sz val="11"/>
        <color theme="1"/>
        <name val="Calibri"/>
        <family val="2"/>
        <charset val="238"/>
        <scheme val="minor"/>
      </font>
    </dxf>
  </rfmt>
  <rfmt sheetId="1" sqref="DE219" start="0" length="0">
    <dxf>
      <font>
        <sz val="11"/>
        <color theme="1"/>
        <name val="Calibri"/>
        <family val="2"/>
        <charset val="238"/>
        <scheme val="minor"/>
      </font>
    </dxf>
  </rfmt>
  <rfmt sheetId="1" sqref="DF219" start="0" length="0">
    <dxf>
      <font>
        <sz val="11"/>
        <color theme="1"/>
        <name val="Calibri"/>
        <family val="2"/>
        <charset val="238"/>
        <scheme val="minor"/>
      </font>
    </dxf>
  </rfmt>
  <rfmt sheetId="1" sqref="DG219" start="0" length="0">
    <dxf>
      <font>
        <sz val="11"/>
        <color theme="1"/>
        <name val="Calibri"/>
        <family val="2"/>
        <charset val="238"/>
        <scheme val="minor"/>
      </font>
    </dxf>
  </rfmt>
  <rfmt sheetId="1" sqref="A219:XFD219" start="0" length="0">
    <dxf>
      <font>
        <sz val="11"/>
        <color theme="1"/>
        <name val="Calibri"/>
        <family val="2"/>
        <charset val="238"/>
        <scheme val="minor"/>
      </font>
    </dxf>
  </rfmt>
  <rcc rId="2357" sId="1">
    <oc r="A219">
      <v>4</v>
    </oc>
    <nc r="A219">
      <v>1</v>
    </nc>
  </rcc>
  <rcc rId="2358" sId="1">
    <nc r="B219">
      <v>118196</v>
    </nc>
  </rcc>
  <rcc rId="2359" sId="1">
    <nc r="C219">
      <v>425</v>
    </nc>
  </rcc>
  <rcc rId="2360" sId="1">
    <nc r="D219" t="inlineStr">
      <is>
        <t>SD</t>
      </is>
    </nc>
  </rcc>
  <rcc rId="2361" sId="1">
    <nc r="E219" t="inlineStr">
      <is>
        <t>CP1/2017</t>
      </is>
    </nc>
  </rcc>
  <rcc rId="2362" sId="1">
    <nc r="G219" t="inlineStr">
      <is>
        <t>Etică și integritate la Consiliul Județean Vaslui</t>
      </is>
    </nc>
  </rcc>
  <rcc rId="2363" sId="1">
    <nc r="H219" t="inlineStr">
      <is>
        <t>JUDEȚUL VASLUI</t>
      </is>
    </nc>
  </rcc>
  <rcc rId="2364" sId="1">
    <nc r="I219" t="inlineStr">
      <is>
        <t>n.a.</t>
      </is>
    </nc>
  </rcc>
  <rcc rId="2365" sId="1">
    <nc r="J219" t="inlineStr">
      <is>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is>
    </nc>
  </rcc>
  <rcc rId="2366" sId="1">
    <nc r="K219" t="inlineStr">
      <is>
        <t>18.06.2018</t>
      </is>
    </nc>
  </rcc>
  <rcc rId="2367" sId="1">
    <nc r="L219" t="inlineStr">
      <is>
        <t>18.10.2019</t>
      </is>
    </nc>
  </rcc>
  <rcc rId="2368" sId="1" numFmtId="4">
    <nc r="M219">
      <v>85</v>
    </nc>
  </rcc>
  <rcc rId="2369" sId="1">
    <oc r="AB219">
      <f>AC219+AD219</f>
    </oc>
    <nc r="AB219">
      <f>AC219+AD219</f>
    </nc>
  </rcc>
  <rcc rId="2370" sId="1">
    <oc r="AE219">
      <f>S219+V219+Y219+AB219</f>
    </oc>
    <nc r="AE219">
      <f>S219+V219+Y219+AB219</f>
    </nc>
  </rcc>
  <rcc rId="2371" sId="1">
    <oc r="AG219">
      <f>AE219+AF219</f>
    </oc>
    <nc r="AG219">
      <f>AE219+AF219</f>
    </nc>
  </rcc>
  <rcc rId="2372" sId="1">
    <oc r="A223">
      <v>1</v>
    </oc>
    <nc r="A223"/>
  </rcc>
  <rcc rId="2373" sId="1">
    <oc r="B223">
      <v>118196</v>
    </oc>
    <nc r="B223"/>
  </rcc>
  <rcc rId="2374" sId="1">
    <oc r="C223">
      <v>425</v>
    </oc>
    <nc r="C223"/>
  </rcc>
  <rcc rId="2375" sId="1">
    <oc r="D223" t="inlineStr">
      <is>
        <t>SD</t>
      </is>
    </oc>
    <nc r="D223"/>
  </rcc>
  <rcc rId="2376" sId="1">
    <oc r="E223" t="inlineStr">
      <is>
        <t>CP1/2017</t>
      </is>
    </oc>
    <nc r="E223"/>
  </rcc>
  <rcc rId="2377" sId="1">
    <oc r="G223" t="inlineStr">
      <is>
        <t>Etică și integritate la Consiliul Județean Vaslui</t>
      </is>
    </oc>
    <nc r="G223"/>
  </rcc>
  <rcc rId="2378" sId="1">
    <oc r="H223" t="inlineStr">
      <is>
        <t>JUDEȚUL VASLUI</t>
      </is>
    </oc>
    <nc r="H223"/>
  </rcc>
  <rcc rId="2379" sId="1">
    <oc r="I223" t="inlineStr">
      <is>
        <t>n.a.</t>
      </is>
    </oc>
    <nc r="I223"/>
  </rcc>
  <rcc rId="2380" sId="1">
    <oc r="J223" t="inlineStr">
      <is>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is>
    </oc>
    <nc r="J223"/>
  </rcc>
  <rcc rId="2381" sId="1">
    <oc r="K223" t="inlineStr">
      <is>
        <t>18.06.2018</t>
      </is>
    </oc>
    <nc r="K223"/>
  </rcc>
  <rcc rId="2382" sId="1">
    <oc r="L223" t="inlineStr">
      <is>
        <t>18.10.2019</t>
      </is>
    </oc>
    <nc r="L223"/>
  </rcc>
  <rcc rId="2383" sId="1">
    <oc r="S223">
      <f>T223+U223</f>
    </oc>
    <nc r="S223"/>
  </rcc>
  <rcc rId="2384" sId="1">
    <oc r="V223">
      <f>W223+X223</f>
    </oc>
    <nc r="V223"/>
  </rcc>
  <rcc rId="2385" sId="1">
    <oc r="Y223">
      <f>Z223+AA223</f>
    </oc>
    <nc r="Y223"/>
  </rcc>
  <rcc rId="2386" sId="1">
    <oc r="AB223">
      <f>AC223+AD223</f>
    </oc>
    <nc r="AB223"/>
  </rcc>
  <rcc rId="2387" sId="1">
    <oc r="AE223">
      <f>S223+V223+Y223+AB223</f>
    </oc>
    <nc r="AE223"/>
  </rcc>
  <rcc rId="2388" sId="1">
    <oc r="AG223">
      <f>AE223+AF223</f>
    </oc>
    <nc r="AG223"/>
  </rcc>
  <rfmt sheetId="1" sqref="N219" start="0" length="0">
    <dxf>
      <font>
        <sz val="12"/>
        <color auto="1"/>
      </font>
    </dxf>
  </rfmt>
  <rcc rId="2389" sId="1" odxf="1" dxf="1">
    <nc r="O219" t="inlineStr">
      <is>
        <t>Vaslui</t>
      </is>
    </nc>
    <ndxf>
      <font>
        <sz val="12"/>
        <color auto="1"/>
      </font>
    </ndxf>
  </rcc>
  <rcc rId="2390" sId="1" odxf="1" dxf="1">
    <nc r="P219" t="inlineStr">
      <is>
        <t>Vaslui</t>
      </is>
    </nc>
    <ndxf>
      <font>
        <sz val="12"/>
        <color auto="1"/>
      </font>
    </ndxf>
  </rcc>
  <rcc rId="2391" sId="1">
    <nc r="N219">
      <v>1</v>
    </nc>
  </rcc>
  <rcc rId="2392" sId="1">
    <nc r="Q219" t="inlineStr">
      <is>
        <t>APL</t>
      </is>
    </nc>
  </rcc>
  <rfmt sheetId="1" sqref="R219" start="0" length="0">
    <dxf>
      <font>
        <sz val="12"/>
        <color auto="1"/>
      </font>
      <fill>
        <patternFill patternType="solid">
          <bgColor theme="0"/>
        </patternFill>
      </fill>
    </dxf>
  </rfmt>
  <rcc rId="2393" sId="1">
    <nc r="R219" t="inlineStr">
      <is>
        <t>119 - Investiții în capacitatea instituțională și în eficiența administrațiilor și a serviciilor publice la nivel național, regional și local, în perspectiva realizării de reforme, a unei mai bune legiferări și a bunei guvernanțe</t>
      </is>
    </nc>
  </rcc>
  <rfmt sheetId="1" s="1" sqref="S219" start="0" length="0">
    <dxf>
      <font>
        <sz val="11"/>
        <color theme="1"/>
        <name val="Calibri"/>
        <family val="2"/>
        <charset val="238"/>
        <scheme val="minor"/>
      </font>
      <numFmt numFmtId="0" formatCode="General"/>
      <alignment horizontal="general" vertical="bottom" wrapText="0"/>
      <border outline="0">
        <left/>
        <right/>
        <top/>
        <bottom/>
      </border>
    </dxf>
  </rfmt>
  <rfmt sheetId="1" sqref="S219" start="0" length="0">
    <dxf>
      <numFmt numFmtId="4" formatCode="#,##0.00"/>
    </dxf>
  </rfmt>
  <rfmt sheetId="1" xfDxf="1" sqref="S219" start="0" length="0">
    <dxf>
      <font>
        <b/>
        <color rgb="FF000000"/>
      </font>
      <numFmt numFmtId="4" formatCode="#,##0.00"/>
      <alignment wrapText="1"/>
    </dxf>
  </rfmt>
  <rcc rId="2394" sId="1" odxf="1" s="1" dxf="1" numFmtId="4">
    <oc r="S219">
      <f>T219+U219</f>
    </oc>
    <nc r="S219">
      <v>339668.5</v>
    </nc>
    <ndxf>
      <font>
        <b val="0"/>
        <sz val="12"/>
        <color auto="1"/>
        <name val="Calibri"/>
        <family val="2"/>
        <charset val="238"/>
        <scheme val="minor"/>
      </font>
      <numFmt numFmtId="166" formatCode="#,##0.00_ ;\-#,##0.00\ "/>
      <alignment horizontal="right" vertical="center"/>
      <border outline="0">
        <left style="thin">
          <color indexed="64"/>
        </left>
        <right style="thin">
          <color indexed="64"/>
        </right>
        <top style="thin">
          <color indexed="64"/>
        </top>
        <bottom style="thin">
          <color indexed="64"/>
        </bottom>
      </border>
    </ndxf>
  </rcc>
  <rfmt sheetId="1" sqref="A219:XFD219" start="0" length="2147483647">
    <dxf>
      <font>
        <b/>
      </font>
    </dxf>
  </rfmt>
  <rfmt sheetId="1" sqref="A219:XFD219" start="0" length="2147483647">
    <dxf>
      <font>
        <b val="0"/>
      </font>
    </dxf>
  </rfmt>
  <rcc rId="2395" sId="1" odxf="1" s="1" dxf="1" numFmtId="4">
    <nc r="T219">
      <v>339668.5</v>
    </nc>
    <ndxf>
      <numFmt numFmtId="166" formatCode="#,##0.00_ ;\-#,##0.00\ "/>
      <fill>
        <patternFill patternType="none">
          <bgColor indexed="65"/>
        </patternFill>
      </fill>
    </ndxf>
  </rcc>
  <rcc rId="2396" sId="1">
    <nc r="U219">
      <v>0</v>
    </nc>
  </rcc>
  <rfmt sheetId="1" s="1" sqref="V219" start="0" length="0">
    <dxf>
      <font>
        <sz val="11"/>
        <color theme="1"/>
        <name val="Calibri"/>
        <family val="2"/>
        <charset val="238"/>
        <scheme val="minor"/>
      </font>
      <numFmt numFmtId="0" formatCode="General"/>
      <alignment horizontal="general" vertical="bottom" wrapText="0"/>
      <border outline="0">
        <left/>
        <right/>
        <top/>
        <bottom/>
      </border>
    </dxf>
  </rfmt>
  <rfmt sheetId="1" sqref="V219" start="0" length="0">
    <dxf>
      <numFmt numFmtId="4" formatCode="#,##0.00"/>
    </dxf>
  </rfmt>
  <rfmt sheetId="1" xfDxf="1" sqref="V219" start="0" length="0">
    <dxf>
      <font>
        <b/>
        <color rgb="FF000000"/>
      </font>
      <numFmt numFmtId="4" formatCode="#,##0.00"/>
      <alignment wrapText="1"/>
    </dxf>
  </rfmt>
  <rcc rId="2397" sId="1" odxf="1" s="1" dxf="1" numFmtId="4">
    <oc r="V219">
      <f>W219+X219</f>
    </oc>
    <nc r="V219">
      <v>51949.3</v>
    </nc>
    <ndxf>
      <font>
        <b val="0"/>
        <sz val="12"/>
        <color auto="1"/>
        <name val="Calibri"/>
        <family val="2"/>
        <scheme val="minor"/>
      </font>
      <numFmt numFmtId="166" formatCode="#,##0.00_ ;\-#,##0.00\ "/>
      <alignment horizontal="right" vertical="center"/>
      <border outline="0">
        <left style="thin">
          <color indexed="64"/>
        </left>
        <right style="thin">
          <color indexed="64"/>
        </right>
        <top style="thin">
          <color indexed="64"/>
        </top>
        <bottom style="thin">
          <color indexed="64"/>
        </bottom>
      </border>
    </ndxf>
  </rcc>
  <rcc rId="2398" sId="1" odxf="1" s="1" dxf="1" numFmtId="4">
    <nc r="W219">
      <v>51949.3</v>
    </nc>
    <ndxf>
      <numFmt numFmtId="166" formatCode="#,##0.00_ ;\-#,##0.00\ "/>
      <fill>
        <patternFill patternType="none">
          <bgColor indexed="65"/>
        </patternFill>
      </fill>
    </ndxf>
  </rcc>
  <rcc rId="2399" sId="1">
    <nc r="X219">
      <v>0</v>
    </nc>
  </rcc>
  <rfmt sheetId="1" s="1" sqref="Y219" start="0" length="0">
    <dxf>
      <font>
        <sz val="11"/>
        <color theme="1"/>
        <name val="Calibri"/>
        <family val="2"/>
        <charset val="238"/>
        <scheme val="minor"/>
      </font>
      <numFmt numFmtId="0" formatCode="General"/>
      <alignment horizontal="general" vertical="bottom" wrapText="0"/>
      <border outline="0">
        <left/>
        <right/>
        <top/>
        <bottom/>
      </border>
    </dxf>
  </rfmt>
  <rfmt sheetId="1" sqref="Y219" start="0" length="0">
    <dxf>
      <numFmt numFmtId="4" formatCode="#,##0.00"/>
    </dxf>
  </rfmt>
  <rfmt sheetId="1" xfDxf="1" sqref="Y219" start="0" length="0">
    <dxf>
      <font>
        <b/>
        <color rgb="FF000000"/>
      </font>
      <numFmt numFmtId="4" formatCode="#,##0.00"/>
      <alignment wrapText="1"/>
    </dxf>
  </rfmt>
  <rcc rId="2400" sId="1" odxf="1" s="1" dxf="1" numFmtId="4">
    <oc r="Y219">
      <f>Z219+AA219</f>
    </oc>
    <nc r="Y219">
      <v>7992.2</v>
    </nc>
    <ndxf>
      <font>
        <b val="0"/>
        <sz val="12"/>
        <color auto="1"/>
        <name val="Calibri"/>
        <family val="2"/>
        <scheme val="minor"/>
      </font>
      <numFmt numFmtId="166" formatCode="#,##0.00_ ;\-#,##0.00\ "/>
      <alignment horizontal="right" vertical="center"/>
      <border outline="0">
        <left style="thin">
          <color indexed="64"/>
        </left>
        <right style="thin">
          <color indexed="64"/>
        </right>
        <top style="thin">
          <color indexed="64"/>
        </top>
        <bottom style="thin">
          <color indexed="64"/>
        </bottom>
      </border>
    </ndxf>
  </rcc>
  <rcc rId="2401" sId="1" odxf="1" s="1" dxf="1" numFmtId="4">
    <nc r="Z219">
      <v>7992.2</v>
    </nc>
    <ndxf>
      <numFmt numFmtId="166" formatCode="#,##0.00_ ;\-#,##0.00\ "/>
      <fill>
        <patternFill patternType="none">
          <bgColor indexed="65"/>
        </patternFill>
      </fill>
    </ndxf>
  </rcc>
  <rcc rId="2402" sId="1" numFmtId="4">
    <nc r="AA219">
      <v>0</v>
    </nc>
  </rcc>
  <rcc rId="2403" sId="1" numFmtId="4">
    <nc r="AF219">
      <v>0</v>
    </nc>
  </rcc>
  <rcc rId="2404" sId="1">
    <nc r="AH219" t="inlineStr">
      <is>
        <t>implementare</t>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5" sId="1" odxf="1" dxf="1">
    <oc r="H219" t="inlineStr">
      <is>
        <t>JUDEȚUL VASLUI</t>
      </is>
    </oc>
    <nc r="H219" t="inlineStr">
      <is>
        <t>Județul Vaslui</t>
      </is>
    </nc>
    <ndxf>
      <font>
        <sz val="12"/>
        <color auto="1"/>
      </font>
      <alignment horizontal="left" vertical="center"/>
      <border outline="0">
        <left style="thin">
          <color indexed="64"/>
        </left>
        <right style="thin">
          <color indexed="64"/>
        </right>
        <top style="thin">
          <color indexed="64"/>
        </top>
        <bottom style="thin">
          <color indexed="64"/>
        </bottom>
      </border>
    </ndxf>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6" sId="1">
    <oc r="D4" t="inlineStr">
      <is>
        <t>POF</t>
      </is>
    </oc>
    <nc r="D4" t="inlineStr">
      <is>
        <t>OFP</t>
      </is>
    </nc>
  </rcc>
  <rfmt sheetId="1" sqref="A159" start="0" length="0">
    <dxf>
      <font>
        <b val="0"/>
        <sz val="12"/>
        <color auto="1"/>
      </font>
    </dxf>
  </rfmt>
  <rfmt sheetId="1" sqref="B159" start="0" length="0">
    <dxf>
      <font>
        <b val="0"/>
        <sz val="12"/>
        <color auto="1"/>
      </font>
    </dxf>
  </rfmt>
  <rfmt sheetId="1" sqref="C159" start="0" length="0">
    <dxf>
      <font>
        <b val="0"/>
        <sz val="12"/>
        <color auto="1"/>
      </font>
    </dxf>
  </rfmt>
  <rfmt sheetId="1" sqref="D159" start="0" length="0">
    <dxf>
      <font>
        <b val="0"/>
        <sz val="12"/>
        <color auto="1"/>
      </font>
    </dxf>
  </rfmt>
  <rcc rId="2407" sId="1" odxf="1" dxf="1">
    <nc r="E159" t="inlineStr">
      <is>
        <t>AP 2/2.1</t>
      </is>
    </nc>
    <odxf>
      <font>
        <b/>
        <sz val="12"/>
        <color auto="1"/>
      </font>
    </odxf>
    <ndxf>
      <font>
        <b val="0"/>
        <sz val="12"/>
        <color auto="1"/>
      </font>
    </ndxf>
  </rcc>
  <rcc rId="2408" sId="1" odxf="1" dxf="1">
    <nc r="F159" t="inlineStr">
      <is>
        <t>CP6 less /2017</t>
      </is>
    </nc>
    <odxf>
      <font>
        <b/>
        <sz val="12"/>
        <color auto="1"/>
      </font>
    </odxf>
    <ndxf>
      <font>
        <b val="0"/>
        <sz val="12"/>
        <color auto="1"/>
      </font>
    </ndxf>
  </rcc>
  <rfmt sheetId="1" sqref="G159" start="0" length="0">
    <dxf>
      <font>
        <b val="0"/>
        <sz val="12"/>
        <color auto="1"/>
      </font>
    </dxf>
  </rfmt>
  <rfmt sheetId="1" sqref="H159" start="0" length="0">
    <dxf>
      <font>
        <b val="0"/>
        <sz val="12"/>
        <color auto="1"/>
      </font>
    </dxf>
  </rfmt>
  <rcc rId="2409" sId="1" odxf="1" dxf="1">
    <nc r="I159" t="inlineStr">
      <is>
        <t>na</t>
      </is>
    </nc>
    <odxf>
      <font>
        <b/>
        <sz val="12"/>
        <color auto="1"/>
      </font>
    </odxf>
    <ndxf>
      <font>
        <b val="0"/>
        <sz val="12"/>
        <color auto="1"/>
      </font>
    </ndxf>
  </rcc>
  <rcc rId="2410" sId="1" odxf="1" dxf="1">
    <nc r="J159" t="inlineStr">
      <is>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is>
    </nc>
    <odxf>
      <font>
        <b/>
        <sz val="12"/>
        <color auto="1"/>
      </font>
      <alignment horizontal="center"/>
    </odxf>
    <ndxf>
      <font>
        <b val="0"/>
        <sz val="12"/>
        <color auto="1"/>
      </font>
      <alignment horizontal="left"/>
    </ndxf>
  </rcc>
  <rcc rId="2411" sId="1" odxf="1" dxf="1" numFmtId="19">
    <nc r="K159">
      <v>43257</v>
    </nc>
    <odxf>
      <numFmt numFmtId="0" formatCode="General"/>
    </odxf>
    <ndxf>
      <numFmt numFmtId="19" formatCode="dd/mm/yyyy"/>
    </ndxf>
  </rcc>
  <rcc rId="2412" sId="1" odxf="1" dxf="1" numFmtId="19">
    <nc r="L159">
      <v>43744</v>
    </nc>
    <odxf>
      <numFmt numFmtId="0" formatCode="General"/>
    </odxf>
    <ndxf>
      <numFmt numFmtId="19" formatCode="dd/mm/yyyy"/>
    </ndxf>
  </rcc>
  <rcc rId="2413" sId="1" odxf="1" dxf="1">
    <nc r="M159">
      <f>S159/AE159*100</f>
    </nc>
    <odxf>
      <font>
        <b/>
        <sz val="12"/>
        <color auto="1"/>
      </font>
      <numFmt numFmtId="0" formatCode="General"/>
    </odxf>
    <ndxf>
      <font>
        <b val="0"/>
        <sz val="12"/>
        <color auto="1"/>
      </font>
      <numFmt numFmtId="164" formatCode="0.000000000"/>
    </ndxf>
  </rcc>
  <rcc rId="2414" sId="1" odxf="1" dxf="1">
    <nc r="N159">
      <v>3</v>
    </nc>
    <odxf/>
    <ndxf/>
  </rcc>
  <rcc rId="2415" sId="1" odxf="1" dxf="1">
    <nc r="O159" t="inlineStr">
      <is>
        <t>PRAHOVA</t>
      </is>
    </nc>
    <odxf/>
    <ndxf/>
  </rcc>
  <rcc rId="2416" sId="1" odxf="1" dxf="1">
    <nc r="P159" t="inlineStr">
      <is>
        <t>Ploiesti</t>
      </is>
    </nc>
    <odxf/>
    <ndxf/>
  </rcc>
  <rcc rId="2417" sId="1" odxf="1" dxf="1">
    <nc r="Q159" t="inlineStr">
      <is>
        <t>APL</t>
      </is>
    </nc>
    <odxf/>
    <ndxf/>
  </rcc>
  <rcc rId="2418" sId="1" odxf="1" dxf="1">
    <nc r="R159" t="inlineStr">
      <is>
        <t>119 -  Investiții în capacitatea instituțională și în eficiența administrațiilor și a serviciilor publice la nivel național, regional și local, în perspectiva realizării de reforme, a unei mai bune legiferări și a bunei guvernanțe</t>
      </is>
    </nc>
    <odxf/>
    <ndxf/>
  </rcc>
  <rcc rId="2419" sId="1" odxf="1" dxf="1">
    <oc r="S159">
      <f>T159+U159</f>
    </oc>
    <nc r="S159">
      <f>T159+U159</f>
    </nc>
    <odxf>
      <font>
        <sz val="12"/>
        <color auto="1"/>
      </font>
      <numFmt numFmtId="165" formatCode="#,##0.00_ ;\-#,##0.00\ "/>
    </odxf>
    <ndxf>
      <font>
        <sz val="12"/>
        <color auto="1"/>
      </font>
      <numFmt numFmtId="4" formatCode="#,##0.00"/>
    </ndxf>
  </rcc>
  <rcc rId="2420" sId="1" odxf="1" s="1" dxf="1" numFmtId="4">
    <nc r="T159">
      <v>501075</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2421" sId="1" odxf="1" s="1" dxf="1" numFmtId="4">
    <nc r="U159">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2422" sId="1">
    <oc r="V159">
      <f>W159+X159</f>
    </oc>
    <nc r="V159">
      <f>W159+X159</f>
    </nc>
  </rcc>
  <rcc rId="2423" sId="1" odxf="1" s="1" dxf="1" numFmtId="4">
    <nc r="W159">
      <v>76635</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2424" sId="1" odxf="1" s="1" dxf="1" numFmtId="4">
    <nc r="X159">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2425" sId="1" odxf="1" dxf="1">
    <oc r="Y159">
      <f>Z159+AA159</f>
    </oc>
    <nc r="Y159">
      <f>Z159+AA159</f>
    </nc>
    <odxf>
      <font>
        <sz val="12"/>
        <color auto="1"/>
      </font>
      <numFmt numFmtId="165" formatCode="#,##0.00_ ;\-#,##0.00\ "/>
    </odxf>
    <ndxf>
      <font>
        <sz val="12"/>
        <color auto="1"/>
      </font>
      <numFmt numFmtId="4" formatCode="#,##0.00"/>
    </ndxf>
  </rcc>
  <rcc rId="2426" sId="1" odxf="1" dxf="1" numFmtId="4">
    <nc r="Z159">
      <v>11790</v>
    </nc>
    <odxf>
      <font>
        <b/>
        <sz val="12"/>
        <color auto="1"/>
      </font>
    </odxf>
    <ndxf>
      <font>
        <b val="0"/>
        <sz val="12"/>
        <color auto="1"/>
      </font>
    </ndxf>
  </rcc>
  <rcc rId="2427" sId="1" odxf="1" dxf="1" numFmtId="4">
    <nc r="AA159">
      <v>0</v>
    </nc>
    <odxf>
      <font>
        <b/>
        <sz val="12"/>
        <color auto="1"/>
      </font>
    </odxf>
    <ndxf>
      <font>
        <b val="0"/>
        <sz val="12"/>
        <color auto="1"/>
      </font>
    </ndxf>
  </rcc>
  <rcc rId="2428" sId="1">
    <oc r="AB159">
      <f>AC159+AD159</f>
    </oc>
    <nc r="AB159">
      <f>AC159+AD159</f>
    </nc>
  </rcc>
  <rcc rId="2429" sId="1" odxf="1" dxf="1">
    <nc r="AC159">
      <v>0</v>
    </nc>
    <odxf>
      <font>
        <b/>
        <sz val="12"/>
        <color auto="1"/>
      </font>
    </odxf>
    <ndxf>
      <font>
        <b val="0"/>
        <sz val="12"/>
        <color auto="1"/>
      </font>
    </ndxf>
  </rcc>
  <rcc rId="2430" sId="1" odxf="1" dxf="1">
    <nc r="AD159">
      <v>0</v>
    </nc>
    <odxf>
      <font>
        <b/>
        <sz val="12"/>
        <color auto="1"/>
      </font>
    </odxf>
    <ndxf>
      <font>
        <b val="0"/>
        <sz val="12"/>
        <color auto="1"/>
      </font>
    </ndxf>
  </rcc>
  <rcc rId="2431" sId="1">
    <oc r="AE159">
      <f>S159+V159+Y159+AB159</f>
    </oc>
    <nc r="AE159">
      <f>S159+V159+Y159+AB159</f>
    </nc>
  </rcc>
  <rcc rId="2432" sId="1" odxf="1" dxf="1" numFmtId="4">
    <nc r="AF159">
      <v>0</v>
    </nc>
    <odxf>
      <font>
        <b/>
        <sz val="12"/>
        <color auto="1"/>
      </font>
    </odxf>
    <ndxf>
      <font>
        <b val="0"/>
        <sz val="12"/>
        <color auto="1"/>
      </font>
    </ndxf>
  </rcc>
  <rcc rId="2433" sId="1">
    <oc r="AG159">
      <f>AE159+AF159</f>
    </oc>
    <nc r="AG159">
      <f>AE159+AF159</f>
    </nc>
  </rcc>
  <rcc rId="2434" sId="1" odxf="1" dxf="1">
    <nc r="AH159" t="inlineStr">
      <is>
        <t>implementare</t>
      </is>
    </nc>
    <odxf>
      <font>
        <b/>
        <sz val="12"/>
        <color auto="1"/>
      </font>
    </odxf>
    <ndxf>
      <font>
        <b val="0"/>
        <sz val="12"/>
        <color auto="1"/>
      </font>
    </ndxf>
  </rcc>
  <rcc rId="2435" sId="1">
    <nc r="B159">
      <v>119702</v>
    </nc>
  </rcc>
  <rcc rId="2436" sId="1">
    <nc r="C159">
      <v>462</v>
    </nc>
  </rcc>
  <rcc rId="2437" sId="1">
    <nc r="D159" t="inlineStr">
      <is>
        <t>AI</t>
      </is>
    </nc>
  </rcc>
  <rcc rId="2438" sId="1" xfDxf="1" dxf="1">
    <nc r="G159" t="inlineStr">
      <is>
        <t>Creșterea calității serviciilor publice, îmbunătățirea sistemului de management al calității - Târgu-Mureș</t>
      </is>
    </nc>
    <ndxf>
      <font>
        <sz val="12"/>
        <color auto="1"/>
      </font>
      <alignment horizontal="left" vertical="center" wrapText="1"/>
      <border outline="0">
        <left style="thin">
          <color indexed="64"/>
        </left>
        <right style="thin">
          <color indexed="64"/>
        </right>
        <top style="thin">
          <color indexed="64"/>
        </top>
        <bottom style="thin">
          <color indexed="64"/>
        </bottom>
      </border>
    </ndxf>
  </rcc>
  <rcc rId="2439" sId="1" odxf="1" dxf="1">
    <nc r="H159" t="inlineStr">
      <is>
        <t>Judeţul Mureş</t>
      </is>
    </nc>
    <ndxf>
      <font>
        <sz val="12"/>
        <color auto="1"/>
      </font>
    </ndxf>
  </rcc>
  <rcv guid="{9980B309-0131-4577-BF29-212714399FDF}" action="delete"/>
  <rdn rId="0" localSheetId="1" customView="1" name="Z_9980B309_0131_4577_BF29_212714399FDF_.wvu.PrintArea" hidden="1" oldHidden="1">
    <formula>Sheet1!$A$1:$AL$365</formula>
    <oldFormula>Sheet1!$A$1:$AL$365</oldFormula>
  </rdn>
  <rdn rId="0" localSheetId="1" customView="1" name="Z_9980B309_0131_4577_BF29_212714399FDF_.wvu.FilterData" hidden="1" oldHidden="1">
    <formula>Sheet1!$A$6:$AL$365</formula>
    <oldFormula>Sheet1!$A$6:$AL$365</oldFormula>
  </rdn>
  <rcv guid="{9980B309-0131-4577-BF29-212714399FD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68"/>
  <sheetViews>
    <sheetView tabSelected="1" zoomScale="73" zoomScaleNormal="73" workbookViewId="0">
      <pane xSplit="1" ySplit="6" topLeftCell="R7" activePane="bottomRight" state="frozen"/>
      <selection pane="topRight" activeCell="B1" sqref="B1"/>
      <selection pane="bottomLeft" activeCell="A8" sqref="A8"/>
      <selection pane="bottomRight" sqref="A1:A3"/>
    </sheetView>
  </sheetViews>
  <sheetFormatPr defaultColWidth="9.140625" defaultRowHeight="15" x14ac:dyDescent="0.25"/>
  <cols>
    <col min="1" max="1" width="7.42578125" style="1" customWidth="1"/>
    <col min="2" max="2" width="10.140625" style="3" customWidth="1"/>
    <col min="3" max="3" width="8.140625" style="163" customWidth="1"/>
    <col min="4" max="4" width="7.28515625" style="3" customWidth="1"/>
    <col min="5" max="5" width="14.28515625" style="1" customWidth="1"/>
    <col min="6" max="6" width="12.7109375" style="3" customWidth="1"/>
    <col min="7" max="7" width="52.42578125" style="17" customWidth="1"/>
    <col min="8" max="8" width="36.5703125" style="17" customWidth="1"/>
    <col min="9" max="9" width="40.28515625" style="25" customWidth="1"/>
    <col min="10" max="10" width="109.5703125" style="1" customWidth="1"/>
    <col min="11" max="11" width="31.28515625" style="24" customWidth="1"/>
    <col min="12" max="12" width="31.7109375" style="24" customWidth="1"/>
    <col min="13" max="13" width="43.140625" style="24" customWidth="1"/>
    <col min="14" max="14" width="11.42578125" style="24" customWidth="1"/>
    <col min="15" max="15" width="15" style="24" customWidth="1"/>
    <col min="16" max="16" width="15.42578125" style="24" customWidth="1"/>
    <col min="17" max="17" width="17" style="25" customWidth="1"/>
    <col min="18" max="18" width="46.7109375" style="25" customWidth="1"/>
    <col min="19" max="19" width="21.85546875" style="24" customWidth="1"/>
    <col min="20" max="21" width="21.85546875" style="117" customWidth="1"/>
    <col min="22" max="22" width="15.5703125" style="24" customWidth="1"/>
    <col min="23" max="23" width="17" style="117" customWidth="1"/>
    <col min="24" max="24" width="15" style="117" customWidth="1"/>
    <col min="25" max="25" width="19.42578125" style="24" customWidth="1"/>
    <col min="26" max="26" width="19.42578125" style="117" customWidth="1"/>
    <col min="27" max="27" width="19.85546875" style="117" customWidth="1"/>
    <col min="28" max="28" width="16.140625" style="24" customWidth="1"/>
    <col min="29" max="30" width="13.42578125" style="117" customWidth="1"/>
    <col min="31" max="31" width="18.85546875" style="268" customWidth="1"/>
    <col min="32" max="32" width="16" style="24" customWidth="1"/>
    <col min="33" max="33" width="21.85546875" style="24" customWidth="1"/>
    <col min="34" max="34" width="27.7109375" style="24" bestFit="1" customWidth="1"/>
    <col min="35" max="35" width="25" style="269" customWidth="1"/>
    <col min="36" max="36" width="18.28515625" style="25" bestFit="1" customWidth="1"/>
    <col min="37" max="37" width="22.42578125" style="25" bestFit="1" customWidth="1"/>
    <col min="38" max="16384" width="9.140625" style="1"/>
  </cols>
  <sheetData>
    <row r="1" spans="1:37" ht="47.25" customHeight="1" x14ac:dyDescent="0.25">
      <c r="A1" s="131" t="s">
        <v>0</v>
      </c>
      <c r="B1" s="148" t="s">
        <v>497</v>
      </c>
      <c r="C1" s="149" t="s">
        <v>165</v>
      </c>
      <c r="D1" s="138" t="s">
        <v>166</v>
      </c>
      <c r="E1" s="138" t="s">
        <v>9</v>
      </c>
      <c r="F1" s="138" t="s">
        <v>170</v>
      </c>
      <c r="G1" s="134" t="s">
        <v>1</v>
      </c>
      <c r="H1" s="136" t="s">
        <v>15</v>
      </c>
      <c r="I1" s="153" t="s">
        <v>207</v>
      </c>
      <c r="J1" s="138" t="s">
        <v>17</v>
      </c>
      <c r="K1" s="138" t="s">
        <v>16</v>
      </c>
      <c r="L1" s="138" t="s">
        <v>18</v>
      </c>
      <c r="M1" s="138" t="s">
        <v>19</v>
      </c>
      <c r="N1" s="138" t="s">
        <v>2</v>
      </c>
      <c r="O1" s="138" t="s">
        <v>20</v>
      </c>
      <c r="P1" s="138" t="s">
        <v>3</v>
      </c>
      <c r="Q1" s="138" t="s">
        <v>4</v>
      </c>
      <c r="R1" s="138" t="s">
        <v>21</v>
      </c>
      <c r="S1" s="140" t="s">
        <v>10</v>
      </c>
      <c r="T1" s="141"/>
      <c r="U1" s="141"/>
      <c r="V1" s="141"/>
      <c r="W1" s="141"/>
      <c r="X1" s="141"/>
      <c r="Y1" s="141"/>
      <c r="Z1" s="142"/>
      <c r="AA1" s="142"/>
      <c r="AB1" s="143"/>
      <c r="AC1" s="63"/>
      <c r="AD1" s="63"/>
      <c r="AE1" s="184" t="s">
        <v>164</v>
      </c>
      <c r="AF1" s="185"/>
      <c r="AG1" s="186" t="s">
        <v>5</v>
      </c>
      <c r="AH1" s="187" t="s">
        <v>14</v>
      </c>
      <c r="AI1" s="187" t="s">
        <v>6</v>
      </c>
      <c r="AJ1" s="186" t="s">
        <v>23</v>
      </c>
      <c r="AK1" s="140"/>
    </row>
    <row r="2" spans="1:37" ht="15.75" customHeight="1" x14ac:dyDescent="0.25">
      <c r="A2" s="132"/>
      <c r="B2" s="150"/>
      <c r="C2" s="151"/>
      <c r="D2" s="139"/>
      <c r="E2" s="139"/>
      <c r="F2" s="139"/>
      <c r="G2" s="135"/>
      <c r="H2" s="137"/>
      <c r="I2" s="170"/>
      <c r="J2" s="139"/>
      <c r="K2" s="139"/>
      <c r="L2" s="139"/>
      <c r="M2" s="139"/>
      <c r="N2" s="139"/>
      <c r="O2" s="139"/>
      <c r="P2" s="139"/>
      <c r="Q2" s="139"/>
      <c r="R2" s="139"/>
      <c r="S2" s="144" t="s">
        <v>11</v>
      </c>
      <c r="T2" s="145"/>
      <c r="U2" s="145"/>
      <c r="V2" s="145"/>
      <c r="W2" s="146"/>
      <c r="X2" s="147"/>
      <c r="Y2" s="188" t="s">
        <v>13</v>
      </c>
      <c r="Z2" s="189"/>
      <c r="AA2" s="189"/>
      <c r="AB2" s="190" t="s">
        <v>22</v>
      </c>
      <c r="AC2" s="189"/>
      <c r="AD2" s="189"/>
      <c r="AE2" s="191"/>
      <c r="AF2" s="192" t="s">
        <v>7</v>
      </c>
      <c r="AG2" s="193"/>
      <c r="AH2" s="194"/>
      <c r="AI2" s="194"/>
      <c r="AJ2" s="193" t="s">
        <v>8</v>
      </c>
      <c r="AK2" s="193" t="s">
        <v>24</v>
      </c>
    </row>
    <row r="3" spans="1:37" ht="66" customHeight="1" thickBot="1" x14ac:dyDescent="0.3">
      <c r="A3" s="133"/>
      <c r="B3" s="152"/>
      <c r="C3" s="151"/>
      <c r="D3" s="139"/>
      <c r="E3" s="139"/>
      <c r="F3" s="139"/>
      <c r="G3" s="135"/>
      <c r="H3" s="137"/>
      <c r="I3" s="154"/>
      <c r="J3" s="139"/>
      <c r="K3" s="139"/>
      <c r="L3" s="139"/>
      <c r="M3" s="139"/>
      <c r="N3" s="139"/>
      <c r="O3" s="139"/>
      <c r="P3" s="139"/>
      <c r="Q3" s="139"/>
      <c r="R3" s="139"/>
      <c r="S3" s="195" t="s">
        <v>8</v>
      </c>
      <c r="T3" s="189" t="s">
        <v>191</v>
      </c>
      <c r="U3" s="189" t="s">
        <v>190</v>
      </c>
      <c r="V3" s="196" t="s">
        <v>12</v>
      </c>
      <c r="W3" s="189" t="s">
        <v>191</v>
      </c>
      <c r="X3" s="189" t="s">
        <v>190</v>
      </c>
      <c r="Y3" s="188"/>
      <c r="Z3" s="189" t="s">
        <v>191</v>
      </c>
      <c r="AA3" s="189" t="s">
        <v>190</v>
      </c>
      <c r="AB3" s="197"/>
      <c r="AC3" s="189" t="s">
        <v>191</v>
      </c>
      <c r="AD3" s="189" t="s">
        <v>190</v>
      </c>
      <c r="AE3" s="191"/>
      <c r="AF3" s="192"/>
      <c r="AG3" s="193"/>
      <c r="AH3" s="194"/>
      <c r="AI3" s="194"/>
      <c r="AJ3" s="193"/>
      <c r="AK3" s="193"/>
    </row>
    <row r="4" spans="1:37" ht="72" customHeight="1" x14ac:dyDescent="0.25">
      <c r="A4" s="129" t="s">
        <v>249</v>
      </c>
      <c r="B4" s="121" t="s">
        <v>498</v>
      </c>
      <c r="C4" s="121" t="s">
        <v>253</v>
      </c>
      <c r="D4" s="121" t="s">
        <v>166</v>
      </c>
      <c r="E4" s="123" t="s">
        <v>250</v>
      </c>
      <c r="F4" s="121" t="s">
        <v>251</v>
      </c>
      <c r="G4" s="123" t="s">
        <v>252</v>
      </c>
      <c r="H4" s="123" t="s">
        <v>254</v>
      </c>
      <c r="I4" s="121" t="s">
        <v>255</v>
      </c>
      <c r="J4" s="123" t="s">
        <v>256</v>
      </c>
      <c r="K4" s="123" t="s">
        <v>257</v>
      </c>
      <c r="L4" s="123" t="s">
        <v>258</v>
      </c>
      <c r="M4" s="123" t="s">
        <v>262</v>
      </c>
      <c r="N4" s="123" t="s">
        <v>259</v>
      </c>
      <c r="O4" s="123" t="s">
        <v>260</v>
      </c>
      <c r="P4" s="123" t="s">
        <v>261</v>
      </c>
      <c r="Q4" s="123" t="s">
        <v>263</v>
      </c>
      <c r="R4" s="123" t="s">
        <v>264</v>
      </c>
      <c r="S4" s="125" t="s">
        <v>265</v>
      </c>
      <c r="T4" s="126"/>
      <c r="U4" s="126"/>
      <c r="V4" s="126"/>
      <c r="W4" s="126"/>
      <c r="X4" s="126"/>
      <c r="Y4" s="126"/>
      <c r="Z4" s="127"/>
      <c r="AA4" s="127"/>
      <c r="AB4" s="128"/>
      <c r="AC4" s="64"/>
      <c r="AD4" s="64"/>
      <c r="AE4" s="198" t="s">
        <v>272</v>
      </c>
      <c r="AF4" s="199" t="s">
        <v>273</v>
      </c>
      <c r="AG4" s="199" t="s">
        <v>274</v>
      </c>
      <c r="AH4" s="200" t="s">
        <v>275</v>
      </c>
      <c r="AI4" s="201" t="s">
        <v>276</v>
      </c>
      <c r="AJ4" s="199" t="s">
        <v>266</v>
      </c>
      <c r="AK4" s="199" t="s">
        <v>277</v>
      </c>
    </row>
    <row r="5" spans="1:37" s="18" customFormat="1" ht="47.25" x14ac:dyDescent="0.25">
      <c r="A5" s="130"/>
      <c r="B5" s="122"/>
      <c r="C5" s="122"/>
      <c r="D5" s="122"/>
      <c r="E5" s="124"/>
      <c r="F5" s="122"/>
      <c r="G5" s="124"/>
      <c r="H5" s="124"/>
      <c r="I5" s="122"/>
      <c r="J5" s="124"/>
      <c r="K5" s="124"/>
      <c r="L5" s="124"/>
      <c r="M5" s="124"/>
      <c r="N5" s="124"/>
      <c r="O5" s="124"/>
      <c r="P5" s="124"/>
      <c r="Q5" s="124"/>
      <c r="R5" s="124"/>
      <c r="S5" s="195" t="s">
        <v>266</v>
      </c>
      <c r="T5" s="189" t="s">
        <v>268</v>
      </c>
      <c r="U5" s="189" t="s">
        <v>267</v>
      </c>
      <c r="V5" s="196" t="s">
        <v>269</v>
      </c>
      <c r="W5" s="189" t="s">
        <v>268</v>
      </c>
      <c r="X5" s="189" t="s">
        <v>267</v>
      </c>
      <c r="Y5" s="195" t="s">
        <v>270</v>
      </c>
      <c r="Z5" s="189" t="s">
        <v>268</v>
      </c>
      <c r="AA5" s="189" t="s">
        <v>267</v>
      </c>
      <c r="AB5" s="202" t="s">
        <v>271</v>
      </c>
      <c r="AC5" s="189" t="s">
        <v>268</v>
      </c>
      <c r="AD5" s="189" t="s">
        <v>267</v>
      </c>
      <c r="AE5" s="203"/>
      <c r="AF5" s="204"/>
      <c r="AG5" s="204"/>
      <c r="AH5" s="205"/>
      <c r="AI5" s="206"/>
      <c r="AJ5" s="204"/>
      <c r="AK5" s="204"/>
    </row>
    <row r="6" spans="1:37" ht="15.75" x14ac:dyDescent="0.25">
      <c r="A6" s="79">
        <v>0</v>
      </c>
      <c r="B6" s="155"/>
      <c r="C6" s="156">
        <v>1</v>
      </c>
      <c r="D6" s="119" t="s">
        <v>186</v>
      </c>
      <c r="E6" s="59">
        <v>2</v>
      </c>
      <c r="F6" s="119">
        <v>3</v>
      </c>
      <c r="G6" s="58">
        <v>4</v>
      </c>
      <c r="H6" s="58">
        <v>5</v>
      </c>
      <c r="I6" s="119">
        <v>6</v>
      </c>
      <c r="J6" s="59">
        <v>7</v>
      </c>
      <c r="K6" s="59">
        <v>8</v>
      </c>
      <c r="L6" s="59">
        <v>9</v>
      </c>
      <c r="M6" s="59">
        <v>10</v>
      </c>
      <c r="N6" s="59">
        <v>11</v>
      </c>
      <c r="O6" s="59">
        <v>12</v>
      </c>
      <c r="P6" s="59">
        <v>13</v>
      </c>
      <c r="Q6" s="59">
        <v>14</v>
      </c>
      <c r="R6" s="59">
        <v>15</v>
      </c>
      <c r="S6" s="119">
        <v>16</v>
      </c>
      <c r="T6" s="120"/>
      <c r="U6" s="120"/>
      <c r="V6" s="119">
        <v>17</v>
      </c>
      <c r="W6" s="120"/>
      <c r="X6" s="120"/>
      <c r="Y6" s="119">
        <v>18</v>
      </c>
      <c r="Z6" s="189"/>
      <c r="AA6" s="189"/>
      <c r="AB6" s="119">
        <v>19</v>
      </c>
      <c r="AC6" s="120"/>
      <c r="AD6" s="120"/>
      <c r="AE6" s="207" t="s">
        <v>187</v>
      </c>
      <c r="AF6" s="208">
        <v>20</v>
      </c>
      <c r="AG6" s="208">
        <v>21</v>
      </c>
      <c r="AH6" s="208">
        <v>22</v>
      </c>
      <c r="AI6" s="208">
        <v>23</v>
      </c>
      <c r="AJ6" s="208">
        <v>24</v>
      </c>
      <c r="AK6" s="208">
        <v>25</v>
      </c>
    </row>
    <row r="7" spans="1:37" ht="186.75" customHeight="1" x14ac:dyDescent="0.25">
      <c r="A7" s="10">
        <v>1</v>
      </c>
      <c r="B7" s="157">
        <v>110755</v>
      </c>
      <c r="C7" s="156">
        <v>121</v>
      </c>
      <c r="D7" s="4" t="s">
        <v>184</v>
      </c>
      <c r="E7" s="21" t="s">
        <v>248</v>
      </c>
      <c r="F7" s="164" t="s">
        <v>392</v>
      </c>
      <c r="G7" s="16" t="s">
        <v>310</v>
      </c>
      <c r="H7" s="16" t="s">
        <v>311</v>
      </c>
      <c r="I7" s="30" t="s">
        <v>193</v>
      </c>
      <c r="J7" s="27" t="s">
        <v>583</v>
      </c>
      <c r="K7" s="6">
        <v>43145</v>
      </c>
      <c r="L7" s="6">
        <v>43630</v>
      </c>
      <c r="M7" s="7">
        <f t="shared" ref="M7:M9" si="0">S7/AE7*100</f>
        <v>84.999999517641427</v>
      </c>
      <c r="N7" s="8">
        <v>7</v>
      </c>
      <c r="O7" s="8" t="s">
        <v>320</v>
      </c>
      <c r="P7" s="8" t="s">
        <v>314</v>
      </c>
      <c r="Q7" s="14" t="s">
        <v>230</v>
      </c>
      <c r="R7" s="11" t="s">
        <v>36</v>
      </c>
      <c r="S7" s="28">
        <f t="shared" ref="S7:S9" si="1">T7+U7</f>
        <v>352434.92</v>
      </c>
      <c r="T7" s="209">
        <v>352434.92</v>
      </c>
      <c r="U7" s="210">
        <v>0</v>
      </c>
      <c r="V7" s="39">
        <f t="shared" ref="V7:V10" si="2">W7+X7</f>
        <v>53844.59</v>
      </c>
      <c r="W7" s="209">
        <v>53844.59</v>
      </c>
      <c r="X7" s="211">
        <v>0</v>
      </c>
      <c r="Y7" s="39">
        <f t="shared" ref="Y7" si="3">Z7+AA7</f>
        <v>8349.81</v>
      </c>
      <c r="Z7" s="209">
        <v>8349.81</v>
      </c>
      <c r="AA7" s="211">
        <v>0</v>
      </c>
      <c r="AB7" s="212">
        <f>AC7+AD7</f>
        <v>0</v>
      </c>
      <c r="AC7" s="213"/>
      <c r="AD7" s="213"/>
      <c r="AE7" s="214">
        <f>S7+V7+Y7+AB7</f>
        <v>414629.32</v>
      </c>
      <c r="AF7" s="212">
        <v>0</v>
      </c>
      <c r="AG7" s="212">
        <f t="shared" ref="AG7:AG10" si="4">AE7+AF7</f>
        <v>414629.32</v>
      </c>
      <c r="AH7" s="215" t="s">
        <v>163</v>
      </c>
      <c r="AI7" s="74" t="s">
        <v>193</v>
      </c>
      <c r="AJ7" s="216">
        <v>0</v>
      </c>
      <c r="AK7" s="216">
        <v>0</v>
      </c>
    </row>
    <row r="8" spans="1:37" ht="141.75" customHeight="1" x14ac:dyDescent="0.25">
      <c r="A8" s="4">
        <v>2</v>
      </c>
      <c r="B8" s="4">
        <v>109854</v>
      </c>
      <c r="C8" s="156">
        <v>116</v>
      </c>
      <c r="D8" s="4" t="s">
        <v>180</v>
      </c>
      <c r="E8" s="30" t="s">
        <v>248</v>
      </c>
      <c r="F8" s="164" t="s">
        <v>392</v>
      </c>
      <c r="G8" s="47" t="s">
        <v>418</v>
      </c>
      <c r="H8" s="16" t="s">
        <v>419</v>
      </c>
      <c r="I8" s="30" t="s">
        <v>419</v>
      </c>
      <c r="J8" s="46" t="s">
        <v>422</v>
      </c>
      <c r="K8" s="6">
        <v>43186</v>
      </c>
      <c r="L8" s="6">
        <v>43551</v>
      </c>
      <c r="M8" s="7">
        <f t="shared" si="0"/>
        <v>85.000000944809514</v>
      </c>
      <c r="N8" s="8">
        <v>7</v>
      </c>
      <c r="O8" s="8" t="s">
        <v>320</v>
      </c>
      <c r="P8" s="8" t="s">
        <v>420</v>
      </c>
      <c r="Q8" s="14" t="s">
        <v>230</v>
      </c>
      <c r="R8" s="8" t="s">
        <v>36</v>
      </c>
      <c r="S8" s="39">
        <f t="shared" si="1"/>
        <v>359860.9</v>
      </c>
      <c r="T8" s="210">
        <v>359860.9</v>
      </c>
      <c r="U8" s="210">
        <v>0</v>
      </c>
      <c r="V8" s="39">
        <f t="shared" si="2"/>
        <v>55037.54</v>
      </c>
      <c r="W8" s="210">
        <v>55037.54</v>
      </c>
      <c r="X8" s="210">
        <v>0</v>
      </c>
      <c r="Y8" s="39">
        <f>Z8+AA8</f>
        <v>8467.32</v>
      </c>
      <c r="Z8" s="210">
        <v>8467.32</v>
      </c>
      <c r="AA8" s="210">
        <v>0</v>
      </c>
      <c r="AB8" s="212">
        <f t="shared" ref="AB8:AB10" si="5">AC8+AD8</f>
        <v>0</v>
      </c>
      <c r="AC8" s="210"/>
      <c r="AD8" s="210"/>
      <c r="AE8" s="50">
        <f>S8+V8+Y8+AB8</f>
        <v>423365.76</v>
      </c>
      <c r="AF8" s="28">
        <v>0</v>
      </c>
      <c r="AG8" s="28">
        <f t="shared" si="4"/>
        <v>423365.76</v>
      </c>
      <c r="AH8" s="217" t="s">
        <v>163</v>
      </c>
      <c r="AI8" s="74" t="s">
        <v>411</v>
      </c>
      <c r="AJ8" s="216">
        <v>0</v>
      </c>
      <c r="AK8" s="216">
        <v>0</v>
      </c>
    </row>
    <row r="9" spans="1:37" ht="279" customHeight="1" x14ac:dyDescent="0.25">
      <c r="A9" s="10">
        <v>3</v>
      </c>
      <c r="B9" s="155">
        <v>119560</v>
      </c>
      <c r="C9" s="156">
        <v>471</v>
      </c>
      <c r="D9" s="4" t="s">
        <v>184</v>
      </c>
      <c r="E9" s="11" t="s">
        <v>248</v>
      </c>
      <c r="F9" s="164" t="s">
        <v>613</v>
      </c>
      <c r="G9" s="19" t="s">
        <v>687</v>
      </c>
      <c r="H9" s="19" t="s">
        <v>686</v>
      </c>
      <c r="I9" s="30" t="s">
        <v>399</v>
      </c>
      <c r="J9" s="19" t="s">
        <v>688</v>
      </c>
      <c r="K9" s="20">
        <v>43265</v>
      </c>
      <c r="L9" s="20">
        <v>43722</v>
      </c>
      <c r="M9" s="7">
        <f t="shared" si="0"/>
        <v>84.216178284166972</v>
      </c>
      <c r="N9" s="8">
        <v>7</v>
      </c>
      <c r="O9" s="8" t="s">
        <v>320</v>
      </c>
      <c r="P9" s="8" t="s">
        <v>689</v>
      </c>
      <c r="Q9" s="14" t="s">
        <v>230</v>
      </c>
      <c r="R9" s="8" t="s">
        <v>462</v>
      </c>
      <c r="S9" s="39">
        <f t="shared" si="1"/>
        <v>336316.07</v>
      </c>
      <c r="T9" s="210">
        <v>336316.07</v>
      </c>
      <c r="U9" s="210">
        <v>0</v>
      </c>
      <c r="V9" s="39">
        <f t="shared" si="2"/>
        <v>55045.45</v>
      </c>
      <c r="W9" s="210">
        <v>55045.45</v>
      </c>
      <c r="X9" s="210">
        <v>0</v>
      </c>
      <c r="Y9" s="39">
        <f t="shared" ref="Y9:Y10" si="6">Z9+AA9</f>
        <v>7987.01</v>
      </c>
      <c r="Z9" s="210">
        <v>7987.01</v>
      </c>
      <c r="AA9" s="210">
        <v>0</v>
      </c>
      <c r="AB9" s="212">
        <f t="shared" si="5"/>
        <v>0</v>
      </c>
      <c r="AC9" s="210"/>
      <c r="AD9" s="210"/>
      <c r="AE9" s="50">
        <f t="shared" ref="AE9:AE10" si="7">S9+V9+Y9</f>
        <v>399348.53</v>
      </c>
      <c r="AF9" s="28"/>
      <c r="AG9" s="28">
        <f t="shared" si="4"/>
        <v>399348.53</v>
      </c>
      <c r="AH9" s="217" t="s">
        <v>163</v>
      </c>
      <c r="AI9" s="74" t="s">
        <v>411</v>
      </c>
      <c r="AJ9" s="216">
        <v>0</v>
      </c>
      <c r="AK9" s="216">
        <v>0</v>
      </c>
    </row>
    <row r="10" spans="1:37" ht="228" customHeight="1" x14ac:dyDescent="0.25">
      <c r="A10" s="10">
        <v>4</v>
      </c>
      <c r="B10" s="155">
        <v>117934</v>
      </c>
      <c r="C10" s="156">
        <v>417</v>
      </c>
      <c r="D10" s="119" t="s">
        <v>737</v>
      </c>
      <c r="E10" s="11" t="s">
        <v>173</v>
      </c>
      <c r="F10" s="119" t="s">
        <v>690</v>
      </c>
      <c r="G10" s="19" t="s">
        <v>743</v>
      </c>
      <c r="H10" s="19" t="s">
        <v>686</v>
      </c>
      <c r="I10" s="119" t="s">
        <v>193</v>
      </c>
      <c r="J10" s="19" t="s">
        <v>744</v>
      </c>
      <c r="K10" s="20" t="s">
        <v>745</v>
      </c>
      <c r="L10" s="20" t="s">
        <v>741</v>
      </c>
      <c r="M10" s="59">
        <v>85</v>
      </c>
      <c r="N10" s="8">
        <v>7</v>
      </c>
      <c r="O10" s="8" t="s">
        <v>320</v>
      </c>
      <c r="P10" s="8" t="s">
        <v>689</v>
      </c>
      <c r="Q10" s="14" t="s">
        <v>230</v>
      </c>
      <c r="R10" s="8" t="s">
        <v>36</v>
      </c>
      <c r="S10" s="39">
        <f>T10+U10</f>
        <v>243872.23</v>
      </c>
      <c r="T10" s="210">
        <v>243872.23</v>
      </c>
      <c r="U10" s="210">
        <v>0</v>
      </c>
      <c r="V10" s="39">
        <f t="shared" si="2"/>
        <v>37298.080000000002</v>
      </c>
      <c r="W10" s="210">
        <v>37298.080000000002</v>
      </c>
      <c r="X10" s="210">
        <v>0</v>
      </c>
      <c r="Y10" s="39">
        <f t="shared" si="6"/>
        <v>5738.2</v>
      </c>
      <c r="Z10" s="210">
        <v>5738.2</v>
      </c>
      <c r="AA10" s="210">
        <v>0</v>
      </c>
      <c r="AB10" s="212">
        <f t="shared" si="5"/>
        <v>0</v>
      </c>
      <c r="AC10" s="120"/>
      <c r="AD10" s="120"/>
      <c r="AE10" s="50">
        <f t="shared" si="7"/>
        <v>286908.51</v>
      </c>
      <c r="AF10" s="28">
        <v>0</v>
      </c>
      <c r="AG10" s="28">
        <f t="shared" si="4"/>
        <v>286908.51</v>
      </c>
      <c r="AH10" s="217" t="s">
        <v>163</v>
      </c>
      <c r="AI10" s="208"/>
      <c r="AJ10" s="218"/>
      <c r="AK10" s="208"/>
    </row>
    <row r="11" spans="1:37" ht="204.75" x14ac:dyDescent="0.25">
      <c r="A11" s="4">
        <v>5</v>
      </c>
      <c r="B11" s="157">
        <v>120637</v>
      </c>
      <c r="C11" s="156">
        <v>86</v>
      </c>
      <c r="D11" s="4" t="s">
        <v>183</v>
      </c>
      <c r="E11" s="11" t="s">
        <v>248</v>
      </c>
      <c r="F11" s="164" t="s">
        <v>392</v>
      </c>
      <c r="G11" s="16" t="s">
        <v>327</v>
      </c>
      <c r="H11" s="16" t="s">
        <v>328</v>
      </c>
      <c r="I11" s="4" t="s">
        <v>193</v>
      </c>
      <c r="J11" s="5" t="s">
        <v>329</v>
      </c>
      <c r="K11" s="6">
        <v>43145</v>
      </c>
      <c r="L11" s="6">
        <v>43510</v>
      </c>
      <c r="M11" s="7">
        <f t="shared" ref="M11" si="8">S11/AE11*100</f>
        <v>85.000001183738732</v>
      </c>
      <c r="N11" s="8">
        <v>5</v>
      </c>
      <c r="O11" s="8" t="s">
        <v>330</v>
      </c>
      <c r="P11" s="8" t="s">
        <v>330</v>
      </c>
      <c r="Q11" s="13" t="s">
        <v>230</v>
      </c>
      <c r="R11" s="8" t="s">
        <v>36</v>
      </c>
      <c r="S11" s="28">
        <f t="shared" ref="S11" si="9">T11+U11</f>
        <v>359031.93</v>
      </c>
      <c r="T11" s="209">
        <v>359031.93</v>
      </c>
      <c r="U11" s="210">
        <v>0</v>
      </c>
      <c r="V11" s="28">
        <f t="shared" ref="V11" si="10">W11+X11</f>
        <v>54910.76</v>
      </c>
      <c r="W11" s="210">
        <v>54910.76</v>
      </c>
      <c r="X11" s="210">
        <v>0</v>
      </c>
      <c r="Y11" s="28">
        <f t="shared" ref="Y11" si="11">Z11+AA11</f>
        <v>8447.81</v>
      </c>
      <c r="Z11" s="210">
        <v>8447.81</v>
      </c>
      <c r="AA11" s="210">
        <v>0</v>
      </c>
      <c r="AB11" s="28">
        <f>AC11+AD11</f>
        <v>0</v>
      </c>
      <c r="AC11" s="210"/>
      <c r="AD11" s="210"/>
      <c r="AE11" s="50">
        <f>S11+V11+Y11+AB11</f>
        <v>422390.5</v>
      </c>
      <c r="AF11" s="28">
        <v>0</v>
      </c>
      <c r="AG11" s="28">
        <f t="shared" ref="AG11" si="12">AE11+AF11</f>
        <v>422390.5</v>
      </c>
      <c r="AH11" s="215" t="s">
        <v>163</v>
      </c>
      <c r="AI11" s="74" t="s">
        <v>193</v>
      </c>
      <c r="AJ11" s="216">
        <v>0</v>
      </c>
      <c r="AK11" s="216">
        <v>0</v>
      </c>
    </row>
    <row r="12" spans="1:37" ht="123" customHeight="1" x14ac:dyDescent="0.25">
      <c r="A12" s="10">
        <v>6</v>
      </c>
      <c r="B12" s="157">
        <v>120652</v>
      </c>
      <c r="C12" s="156">
        <v>91</v>
      </c>
      <c r="D12" s="4" t="s">
        <v>180</v>
      </c>
      <c r="E12" s="11" t="s">
        <v>248</v>
      </c>
      <c r="F12" s="164" t="s">
        <v>392</v>
      </c>
      <c r="G12" s="29" t="s">
        <v>293</v>
      </c>
      <c r="H12" s="29" t="s">
        <v>298</v>
      </c>
      <c r="I12" s="4" t="s">
        <v>193</v>
      </c>
      <c r="J12" s="5" t="s">
        <v>299</v>
      </c>
      <c r="K12" s="6">
        <v>43145</v>
      </c>
      <c r="L12" s="6">
        <v>43510</v>
      </c>
      <c r="M12" s="7">
        <f t="shared" ref="M12:M13" si="13">S12/AE12*100</f>
        <v>84.999998102206973</v>
      </c>
      <c r="N12" s="4">
        <v>3</v>
      </c>
      <c r="O12" s="4" t="s">
        <v>295</v>
      </c>
      <c r="P12" s="4" t="s">
        <v>297</v>
      </c>
      <c r="Q12" s="42" t="s">
        <v>230</v>
      </c>
      <c r="R12" s="4" t="s">
        <v>36</v>
      </c>
      <c r="S12" s="28">
        <f t="shared" ref="S12:S13" si="14">T12+U12</f>
        <v>358310.93</v>
      </c>
      <c r="T12" s="210">
        <v>358310.93</v>
      </c>
      <c r="U12" s="210">
        <v>0</v>
      </c>
      <c r="V12" s="28">
        <f t="shared" ref="V12:V13" si="15">W12+X12</f>
        <v>54800.5</v>
      </c>
      <c r="W12" s="210">
        <v>54800.5</v>
      </c>
      <c r="X12" s="210">
        <v>0</v>
      </c>
      <c r="Y12" s="28">
        <f t="shared" ref="Y12:Y13" si="16">Z12+AA12</f>
        <v>8430.85</v>
      </c>
      <c r="Z12" s="210">
        <v>8430.85</v>
      </c>
      <c r="AA12" s="210">
        <v>0</v>
      </c>
      <c r="AB12" s="28">
        <f>AC12+AD12</f>
        <v>0</v>
      </c>
      <c r="AC12" s="210"/>
      <c r="AD12" s="210"/>
      <c r="AE12" s="50">
        <f>S12+V12+Y12+AB12</f>
        <v>421542.27999999997</v>
      </c>
      <c r="AF12" s="28">
        <v>0</v>
      </c>
      <c r="AG12" s="28">
        <f t="shared" ref="AG12:AG13" si="17">AE12+AF12</f>
        <v>421542.27999999997</v>
      </c>
      <c r="AH12" s="215" t="s">
        <v>163</v>
      </c>
      <c r="AI12" s="74" t="s">
        <v>193</v>
      </c>
      <c r="AJ12" s="216">
        <f>12919.73+21747.25</f>
        <v>34666.979999999996</v>
      </c>
      <c r="AK12" s="219">
        <v>3326.05</v>
      </c>
    </row>
    <row r="13" spans="1:37" ht="183.75" customHeight="1" x14ac:dyDescent="0.25">
      <c r="A13" s="10">
        <v>7</v>
      </c>
      <c r="B13" s="157">
        <v>120730</v>
      </c>
      <c r="C13" s="156">
        <v>92</v>
      </c>
      <c r="D13" s="4" t="s">
        <v>180</v>
      </c>
      <c r="E13" s="21" t="s">
        <v>248</v>
      </c>
      <c r="F13" s="164" t="s">
        <v>392</v>
      </c>
      <c r="G13" s="16" t="s">
        <v>292</v>
      </c>
      <c r="H13" s="16" t="s">
        <v>291</v>
      </c>
      <c r="I13" s="30" t="s">
        <v>193</v>
      </c>
      <c r="J13" s="27" t="s">
        <v>294</v>
      </c>
      <c r="K13" s="6">
        <v>43145</v>
      </c>
      <c r="L13" s="6">
        <v>43630</v>
      </c>
      <c r="M13" s="7">
        <f t="shared" si="13"/>
        <v>85.000000355065879</v>
      </c>
      <c r="N13" s="8">
        <v>3</v>
      </c>
      <c r="O13" s="8" t="s">
        <v>295</v>
      </c>
      <c r="P13" s="8" t="s">
        <v>297</v>
      </c>
      <c r="Q13" s="14" t="s">
        <v>230</v>
      </c>
      <c r="R13" s="11" t="s">
        <v>36</v>
      </c>
      <c r="S13" s="28">
        <f t="shared" si="14"/>
        <v>359088.29</v>
      </c>
      <c r="T13" s="210">
        <v>359088.29</v>
      </c>
      <c r="U13" s="210">
        <v>0</v>
      </c>
      <c r="V13" s="28">
        <f t="shared" si="15"/>
        <v>54919.39</v>
      </c>
      <c r="W13" s="210">
        <v>54919.39</v>
      </c>
      <c r="X13" s="210">
        <v>0</v>
      </c>
      <c r="Y13" s="28">
        <f t="shared" si="16"/>
        <v>8449.1299999999992</v>
      </c>
      <c r="Z13" s="210">
        <v>8449.1299999999992</v>
      </c>
      <c r="AA13" s="210">
        <v>0</v>
      </c>
      <c r="AB13" s="28">
        <f t="shared" ref="AB13" si="18">AC13+AD13</f>
        <v>0</v>
      </c>
      <c r="AC13" s="210"/>
      <c r="AD13" s="210"/>
      <c r="AE13" s="50">
        <f>S13+V13+Y13+AB13</f>
        <v>422456.81</v>
      </c>
      <c r="AF13" s="28">
        <v>66435.22</v>
      </c>
      <c r="AG13" s="28">
        <f t="shared" si="17"/>
        <v>488892.03</v>
      </c>
      <c r="AH13" s="215" t="s">
        <v>163</v>
      </c>
      <c r="AI13" s="74" t="s">
        <v>193</v>
      </c>
      <c r="AJ13" s="216">
        <v>42245.68</v>
      </c>
      <c r="AK13" s="216">
        <v>0</v>
      </c>
    </row>
    <row r="14" spans="1:37" ht="173.25" x14ac:dyDescent="0.25">
      <c r="A14" s="4">
        <v>8</v>
      </c>
      <c r="B14" s="157">
        <v>122823</v>
      </c>
      <c r="C14" s="156">
        <v>71</v>
      </c>
      <c r="D14" s="19" t="s">
        <v>181</v>
      </c>
      <c r="E14" s="21" t="s">
        <v>173</v>
      </c>
      <c r="F14" s="164" t="s">
        <v>392</v>
      </c>
      <c r="G14" s="22" t="s">
        <v>568</v>
      </c>
      <c r="H14" s="19" t="s">
        <v>566</v>
      </c>
      <c r="I14" s="30" t="s">
        <v>193</v>
      </c>
      <c r="J14" s="27" t="s">
        <v>567</v>
      </c>
      <c r="K14" s="32">
        <v>43244</v>
      </c>
      <c r="L14" s="32">
        <v>43732</v>
      </c>
      <c r="M14" s="33">
        <f t="shared" ref="M14" si="19">S14/AE14*100</f>
        <v>85.000001791562255</v>
      </c>
      <c r="N14" s="11">
        <v>6</v>
      </c>
      <c r="O14" s="21" t="s">
        <v>564</v>
      </c>
      <c r="P14" s="21" t="s">
        <v>565</v>
      </c>
      <c r="Q14" s="26" t="s">
        <v>230</v>
      </c>
      <c r="R14" s="21" t="s">
        <v>36</v>
      </c>
      <c r="S14" s="212">
        <f t="shared" ref="S14" si="20">T14+U14</f>
        <v>355834.7</v>
      </c>
      <c r="T14" s="210">
        <v>355834.7</v>
      </c>
      <c r="U14" s="213">
        <v>0</v>
      </c>
      <c r="V14" s="220">
        <f t="shared" ref="V14" si="21">W14+X14</f>
        <v>54421.769999999982</v>
      </c>
      <c r="W14" s="209">
        <v>54421.769999999982</v>
      </c>
      <c r="X14" s="221">
        <v>0</v>
      </c>
      <c r="Y14" s="222">
        <f t="shared" ref="Y14" si="22">Z14+AA14</f>
        <v>8372.58</v>
      </c>
      <c r="Z14" s="209">
        <v>8372.58</v>
      </c>
      <c r="AA14" s="223">
        <v>0</v>
      </c>
      <c r="AB14" s="212">
        <v>0</v>
      </c>
      <c r="AC14" s="213"/>
      <c r="AD14" s="213"/>
      <c r="AE14" s="214">
        <f>S14+V14+Y14+AB14</f>
        <v>418629.05</v>
      </c>
      <c r="AF14" s="212">
        <v>0</v>
      </c>
      <c r="AG14" s="212">
        <f t="shared" ref="AG14" si="23">AE14+AF14</f>
        <v>418629.05</v>
      </c>
      <c r="AH14" s="215" t="s">
        <v>163</v>
      </c>
      <c r="AI14" s="224" t="s">
        <v>193</v>
      </c>
      <c r="AJ14" s="216">
        <v>0</v>
      </c>
      <c r="AK14" s="216">
        <v>0</v>
      </c>
    </row>
    <row r="15" spans="1:37" s="23" customFormat="1" ht="126" x14ac:dyDescent="0.25">
      <c r="A15" s="10">
        <v>9</v>
      </c>
      <c r="B15" s="157">
        <v>120599</v>
      </c>
      <c r="C15" s="156">
        <v>75</v>
      </c>
      <c r="D15" s="19" t="s">
        <v>184</v>
      </c>
      <c r="E15" s="21" t="s">
        <v>248</v>
      </c>
      <c r="F15" s="164" t="s">
        <v>392</v>
      </c>
      <c r="G15" s="22" t="s">
        <v>300</v>
      </c>
      <c r="H15" s="19" t="s">
        <v>301</v>
      </c>
      <c r="I15" s="30" t="s">
        <v>193</v>
      </c>
      <c r="J15" s="34" t="s">
        <v>302</v>
      </c>
      <c r="K15" s="32">
        <v>43145</v>
      </c>
      <c r="L15" s="32">
        <v>43630</v>
      </c>
      <c r="M15" s="33">
        <f t="shared" ref="M15" si="24">S15/AE15*100</f>
        <v>84.999998786570643</v>
      </c>
      <c r="N15" s="11">
        <v>6</v>
      </c>
      <c r="O15" s="21" t="s">
        <v>317</v>
      </c>
      <c r="P15" s="21" t="s">
        <v>303</v>
      </c>
      <c r="Q15" s="26" t="s">
        <v>230</v>
      </c>
      <c r="R15" s="21" t="s">
        <v>36</v>
      </c>
      <c r="S15" s="212">
        <f t="shared" ref="S15" si="25">T15+U15</f>
        <v>350247</v>
      </c>
      <c r="T15" s="210">
        <v>350247</v>
      </c>
      <c r="U15" s="213">
        <v>0</v>
      </c>
      <c r="V15" s="220">
        <f t="shared" ref="V15" si="26">W15+X15</f>
        <v>53567.19</v>
      </c>
      <c r="W15" s="209">
        <v>53567.19</v>
      </c>
      <c r="X15" s="221">
        <v>0</v>
      </c>
      <c r="Y15" s="222">
        <f t="shared" ref="Y15" si="27">Z15+AA15</f>
        <v>8241.11</v>
      </c>
      <c r="Z15" s="209">
        <v>8241.11</v>
      </c>
      <c r="AA15" s="223">
        <v>0</v>
      </c>
      <c r="AB15" s="212">
        <v>0</v>
      </c>
      <c r="AC15" s="213"/>
      <c r="AD15" s="213"/>
      <c r="AE15" s="214">
        <f>S15+V15+Y15+AB15</f>
        <v>412055.3</v>
      </c>
      <c r="AF15" s="212">
        <v>0</v>
      </c>
      <c r="AG15" s="212">
        <f t="shared" ref="AG15" si="28">AE15+AF15</f>
        <v>412055.3</v>
      </c>
      <c r="AH15" s="215" t="s">
        <v>163</v>
      </c>
      <c r="AI15" s="224" t="s">
        <v>193</v>
      </c>
      <c r="AJ15" s="216">
        <v>0</v>
      </c>
      <c r="AK15" s="216">
        <v>0</v>
      </c>
    </row>
    <row r="16" spans="1:37" ht="77.25" customHeight="1" x14ac:dyDescent="0.25">
      <c r="A16" s="10">
        <v>10</v>
      </c>
      <c r="B16" s="4">
        <v>120555</v>
      </c>
      <c r="C16" s="156">
        <v>93</v>
      </c>
      <c r="D16" s="4" t="s">
        <v>183</v>
      </c>
      <c r="E16" s="30" t="s">
        <v>248</v>
      </c>
      <c r="F16" s="164" t="s">
        <v>392</v>
      </c>
      <c r="G16" s="51" t="s">
        <v>469</v>
      </c>
      <c r="H16" s="51" t="s">
        <v>468</v>
      </c>
      <c r="I16" s="171" t="s">
        <v>470</v>
      </c>
      <c r="J16" s="27" t="s">
        <v>471</v>
      </c>
      <c r="K16" s="6">
        <v>43208</v>
      </c>
      <c r="L16" s="6">
        <v>43695</v>
      </c>
      <c r="M16" s="7">
        <f t="shared" ref="M16" si="29">S16/AE16*100</f>
        <v>84.163174801247621</v>
      </c>
      <c r="N16" s="8">
        <v>2</v>
      </c>
      <c r="O16" s="8" t="s">
        <v>493</v>
      </c>
      <c r="P16" s="8" t="s">
        <v>472</v>
      </c>
      <c r="Q16" s="14" t="s">
        <v>230</v>
      </c>
      <c r="R16" s="4" t="s">
        <v>36</v>
      </c>
      <c r="S16" s="39">
        <f t="shared" ref="S16" si="30">T16+U16</f>
        <v>356789.37</v>
      </c>
      <c r="T16" s="210">
        <v>356789.37</v>
      </c>
      <c r="U16" s="210">
        <v>0</v>
      </c>
      <c r="V16" s="39">
        <f t="shared" ref="V16" si="31">W16+X16</f>
        <v>58657.86</v>
      </c>
      <c r="W16" s="210">
        <v>58657.86</v>
      </c>
      <c r="X16" s="210">
        <v>0</v>
      </c>
      <c r="Y16" s="39">
        <f t="shared" ref="Y16" si="32">Z16+AA16</f>
        <v>8478.52</v>
      </c>
      <c r="Z16" s="210">
        <v>8478.52</v>
      </c>
      <c r="AA16" s="210">
        <v>0</v>
      </c>
      <c r="AB16" s="28">
        <f t="shared" ref="AB16" si="33">AC16+AD16</f>
        <v>0</v>
      </c>
      <c r="AC16" s="210"/>
      <c r="AD16" s="210"/>
      <c r="AE16" s="50">
        <f t="shared" ref="AE16" si="34">S16+V16+Y16+AB16</f>
        <v>423925.75</v>
      </c>
      <c r="AF16" s="28">
        <v>0</v>
      </c>
      <c r="AG16" s="28">
        <f t="shared" ref="AG16" si="35">AE16+AF16</f>
        <v>423925.75</v>
      </c>
      <c r="AH16" s="215" t="s">
        <v>163</v>
      </c>
      <c r="AI16" s="74" t="s">
        <v>193</v>
      </c>
      <c r="AJ16" s="216">
        <v>20867.740000000002</v>
      </c>
      <c r="AK16" s="216">
        <v>0</v>
      </c>
    </row>
    <row r="17" spans="1:37" ht="256.5" customHeight="1" x14ac:dyDescent="0.25">
      <c r="A17" s="4">
        <v>11</v>
      </c>
      <c r="B17" s="157">
        <v>111300</v>
      </c>
      <c r="C17" s="156">
        <v>123</v>
      </c>
      <c r="D17" s="4" t="s">
        <v>184</v>
      </c>
      <c r="E17" s="21" t="s">
        <v>248</v>
      </c>
      <c r="F17" s="164" t="s">
        <v>392</v>
      </c>
      <c r="G17" s="16" t="s">
        <v>322</v>
      </c>
      <c r="H17" s="16" t="s">
        <v>323</v>
      </c>
      <c r="I17" s="30" t="s">
        <v>193</v>
      </c>
      <c r="J17" s="41" t="s">
        <v>324</v>
      </c>
      <c r="K17" s="6">
        <v>43145</v>
      </c>
      <c r="L17" s="6">
        <v>43630</v>
      </c>
      <c r="M17" s="7">
        <v>84.999999881712782</v>
      </c>
      <c r="N17" s="8">
        <v>7</v>
      </c>
      <c r="O17" s="8" t="s">
        <v>325</v>
      </c>
      <c r="P17" s="8" t="s">
        <v>326</v>
      </c>
      <c r="Q17" s="14" t="s">
        <v>230</v>
      </c>
      <c r="R17" s="11" t="s">
        <v>36</v>
      </c>
      <c r="S17" s="39">
        <f>T17+U17</f>
        <v>359294.94</v>
      </c>
      <c r="T17" s="209">
        <v>359294.94</v>
      </c>
      <c r="U17" s="211">
        <v>0</v>
      </c>
      <c r="V17" s="39">
        <f t="shared" ref="V17:V33" si="36">W17+X17</f>
        <v>54950.99</v>
      </c>
      <c r="W17" s="209">
        <v>54950.99</v>
      </c>
      <c r="X17" s="211">
        <v>0</v>
      </c>
      <c r="Y17" s="39">
        <v>8454</v>
      </c>
      <c r="Z17" s="210">
        <v>8454</v>
      </c>
      <c r="AA17" s="210">
        <v>0</v>
      </c>
      <c r="AB17" s="28">
        <f t="shared" ref="AB17:AB32" si="37">AC17+AD17</f>
        <v>0</v>
      </c>
      <c r="AC17" s="210"/>
      <c r="AD17" s="210"/>
      <c r="AE17" s="50">
        <v>422699.93</v>
      </c>
      <c r="AF17" s="28">
        <v>0</v>
      </c>
      <c r="AG17" s="28">
        <f>AE17+AF17</f>
        <v>422699.93</v>
      </c>
      <c r="AH17" s="215" t="s">
        <v>163</v>
      </c>
      <c r="AI17" s="74" t="s">
        <v>193</v>
      </c>
      <c r="AJ17" s="216">
        <v>38391.78</v>
      </c>
      <c r="AK17" s="216">
        <v>0</v>
      </c>
    </row>
    <row r="18" spans="1:37" ht="178.5" customHeight="1" x14ac:dyDescent="0.25">
      <c r="A18" s="10">
        <v>12</v>
      </c>
      <c r="B18" s="157">
        <v>110505</v>
      </c>
      <c r="C18" s="156">
        <v>125</v>
      </c>
      <c r="D18" s="4" t="s">
        <v>180</v>
      </c>
      <c r="E18" s="30" t="s">
        <v>248</v>
      </c>
      <c r="F18" s="164" t="s">
        <v>392</v>
      </c>
      <c r="G18" s="16" t="s">
        <v>371</v>
      </c>
      <c r="H18" s="16" t="s">
        <v>372</v>
      </c>
      <c r="I18" s="4" t="s">
        <v>193</v>
      </c>
      <c r="J18" s="27" t="s">
        <v>375</v>
      </c>
      <c r="K18" s="6">
        <v>43173</v>
      </c>
      <c r="L18" s="6">
        <v>43660</v>
      </c>
      <c r="M18" s="7">
        <v>84.99999981945335</v>
      </c>
      <c r="N18" s="8">
        <v>7</v>
      </c>
      <c r="O18" s="8" t="s">
        <v>325</v>
      </c>
      <c r="P18" s="8" t="s">
        <v>373</v>
      </c>
      <c r="Q18" s="14" t="s">
        <v>230</v>
      </c>
      <c r="R18" s="8" t="s">
        <v>36</v>
      </c>
      <c r="S18" s="39">
        <f>T18+U18</f>
        <v>470792.44</v>
      </c>
      <c r="T18" s="210">
        <v>470792.44</v>
      </c>
      <c r="U18" s="210">
        <v>0</v>
      </c>
      <c r="V18" s="39">
        <f t="shared" si="36"/>
        <v>72003.55</v>
      </c>
      <c r="W18" s="210">
        <v>72003.55</v>
      </c>
      <c r="X18" s="210">
        <v>0</v>
      </c>
      <c r="Y18" s="39">
        <f>Z18+AA18</f>
        <v>11077.47</v>
      </c>
      <c r="Z18" s="210">
        <v>11077.47</v>
      </c>
      <c r="AA18" s="210">
        <v>0</v>
      </c>
      <c r="AB18" s="28">
        <f t="shared" si="37"/>
        <v>0</v>
      </c>
      <c r="AC18" s="210"/>
      <c r="AD18" s="210"/>
      <c r="AE18" s="50">
        <f>S18+V18+Y18+AB18</f>
        <v>553873.46</v>
      </c>
      <c r="AF18" s="28">
        <v>0</v>
      </c>
      <c r="AG18" s="28">
        <f t="shared" ref="AG18:AG34" si="38">AE18+AF18</f>
        <v>553873.46</v>
      </c>
      <c r="AH18" s="215" t="s">
        <v>163</v>
      </c>
      <c r="AI18" s="74" t="s">
        <v>193</v>
      </c>
      <c r="AJ18" s="216">
        <v>0</v>
      </c>
      <c r="AK18" s="216">
        <v>0</v>
      </c>
    </row>
    <row r="19" spans="1:37" ht="141.75" customHeight="1" x14ac:dyDescent="0.25">
      <c r="A19" s="10">
        <v>13</v>
      </c>
      <c r="B19" s="157">
        <v>120503</v>
      </c>
      <c r="C19" s="156">
        <v>80</v>
      </c>
      <c r="D19" s="4" t="s">
        <v>184</v>
      </c>
      <c r="E19" s="30" t="s">
        <v>248</v>
      </c>
      <c r="F19" s="164" t="s">
        <v>391</v>
      </c>
      <c r="G19" s="43" t="s">
        <v>368</v>
      </c>
      <c r="H19" s="16" t="s">
        <v>367</v>
      </c>
      <c r="I19" s="30" t="s">
        <v>193</v>
      </c>
      <c r="J19" s="27" t="s">
        <v>374</v>
      </c>
      <c r="K19" s="6">
        <v>43173</v>
      </c>
      <c r="L19" s="6">
        <v>43599</v>
      </c>
      <c r="M19" s="7">
        <f t="shared" ref="M19" si="39">S19/AE19*100</f>
        <v>79.999997969650394</v>
      </c>
      <c r="N19" s="8">
        <v>8</v>
      </c>
      <c r="O19" s="8" t="s">
        <v>369</v>
      </c>
      <c r="P19" s="8" t="s">
        <v>161</v>
      </c>
      <c r="Q19" s="14" t="s">
        <v>230</v>
      </c>
      <c r="R19" s="8" t="s">
        <v>36</v>
      </c>
      <c r="S19" s="39">
        <f t="shared" ref="S19:S20" si="40">T19+U19</f>
        <v>315216.64000000001</v>
      </c>
      <c r="T19" s="210">
        <v>0</v>
      </c>
      <c r="U19" s="210">
        <v>315216.64000000001</v>
      </c>
      <c r="V19" s="39">
        <f t="shared" si="36"/>
        <v>70923.75</v>
      </c>
      <c r="W19" s="210">
        <v>0</v>
      </c>
      <c r="X19" s="210">
        <v>70923.75</v>
      </c>
      <c r="Y19" s="39">
        <f t="shared" ref="Y19:Y20" si="41">Z19+AA19</f>
        <v>7880.42</v>
      </c>
      <c r="Z19" s="210">
        <v>0</v>
      </c>
      <c r="AA19" s="210">
        <v>7880.42</v>
      </c>
      <c r="AB19" s="28">
        <f t="shared" si="37"/>
        <v>0</v>
      </c>
      <c r="AC19" s="210"/>
      <c r="AD19" s="210"/>
      <c r="AE19" s="50">
        <f>S19+V19+Y19+AB19</f>
        <v>394020.81</v>
      </c>
      <c r="AF19" s="28">
        <v>0</v>
      </c>
      <c r="AG19" s="28">
        <f t="shared" si="38"/>
        <v>394020.81</v>
      </c>
      <c r="AH19" s="215" t="s">
        <v>163</v>
      </c>
      <c r="AI19" s="74" t="s">
        <v>193</v>
      </c>
      <c r="AJ19" s="216">
        <v>0</v>
      </c>
      <c r="AK19" s="216">
        <v>0</v>
      </c>
    </row>
    <row r="20" spans="1:37" ht="255" x14ac:dyDescent="0.25">
      <c r="A20" s="4">
        <v>14</v>
      </c>
      <c r="B20" s="155">
        <v>120710</v>
      </c>
      <c r="C20" s="156">
        <v>103</v>
      </c>
      <c r="D20" s="119" t="s">
        <v>184</v>
      </c>
      <c r="E20" s="4" t="s">
        <v>248</v>
      </c>
      <c r="F20" s="165" t="s">
        <v>391</v>
      </c>
      <c r="G20" s="68" t="s">
        <v>516</v>
      </c>
      <c r="H20" s="16" t="s">
        <v>517</v>
      </c>
      <c r="I20" s="119" t="s">
        <v>193</v>
      </c>
      <c r="J20" s="9" t="s">
        <v>518</v>
      </c>
      <c r="K20" s="69">
        <v>43227</v>
      </c>
      <c r="L20" s="69">
        <v>43715</v>
      </c>
      <c r="M20" s="7">
        <f>S20/AE20*100</f>
        <v>79.999999056893557</v>
      </c>
      <c r="N20" s="8">
        <v>8</v>
      </c>
      <c r="O20" s="8" t="s">
        <v>369</v>
      </c>
      <c r="P20" s="8" t="s">
        <v>161</v>
      </c>
      <c r="Q20" s="8" t="s">
        <v>230</v>
      </c>
      <c r="R20" s="8" t="s">
        <v>36</v>
      </c>
      <c r="S20" s="39">
        <f t="shared" si="40"/>
        <v>339304.22</v>
      </c>
      <c r="T20" s="225">
        <v>0</v>
      </c>
      <c r="U20" s="70">
        <v>339304.22</v>
      </c>
      <c r="V20" s="226">
        <f t="shared" si="36"/>
        <v>76343.45</v>
      </c>
      <c r="W20" s="225">
        <v>0</v>
      </c>
      <c r="X20" s="70">
        <v>76343.45</v>
      </c>
      <c r="Y20" s="226">
        <f t="shared" si="41"/>
        <v>8482.61</v>
      </c>
      <c r="Z20" s="227">
        <v>0</v>
      </c>
      <c r="AA20" s="70">
        <v>8482.61</v>
      </c>
      <c r="AB20" s="28">
        <f t="shared" si="37"/>
        <v>0</v>
      </c>
      <c r="AC20" s="120"/>
      <c r="AD20" s="120"/>
      <c r="AE20" s="50">
        <f t="shared" ref="AE20" si="42">S20+V20+Y20+AB20</f>
        <v>424130.27999999997</v>
      </c>
      <c r="AF20" s="208"/>
      <c r="AG20" s="28">
        <f t="shared" si="38"/>
        <v>424130.27999999997</v>
      </c>
      <c r="AH20" s="217" t="s">
        <v>163</v>
      </c>
      <c r="AI20" s="228" t="s">
        <v>193</v>
      </c>
      <c r="AJ20" s="216">
        <v>0</v>
      </c>
      <c r="AK20" s="216">
        <v>0</v>
      </c>
    </row>
    <row r="21" spans="1:37" ht="141.75" customHeight="1" x14ac:dyDescent="0.25">
      <c r="A21" s="10">
        <v>15</v>
      </c>
      <c r="B21" s="155">
        <v>120791</v>
      </c>
      <c r="C21" s="156">
        <v>88</v>
      </c>
      <c r="D21" s="4" t="s">
        <v>184</v>
      </c>
      <c r="E21" s="30" t="s">
        <v>248</v>
      </c>
      <c r="F21" s="164" t="s">
        <v>392</v>
      </c>
      <c r="G21" s="44" t="s">
        <v>397</v>
      </c>
      <c r="H21" s="16" t="s">
        <v>398</v>
      </c>
      <c r="I21" s="172" t="s">
        <v>399</v>
      </c>
      <c r="J21" s="45" t="s">
        <v>400</v>
      </c>
      <c r="K21" s="6">
        <v>43180</v>
      </c>
      <c r="L21" s="6">
        <v>43667</v>
      </c>
      <c r="M21" s="7">
        <f t="shared" ref="M21" si="43">S21/AE21*100</f>
        <v>84.174275146898083</v>
      </c>
      <c r="N21" s="8">
        <v>5</v>
      </c>
      <c r="O21" s="8" t="s">
        <v>401</v>
      </c>
      <c r="P21" s="8" t="s">
        <v>402</v>
      </c>
      <c r="Q21" s="14" t="s">
        <v>230</v>
      </c>
      <c r="R21" s="8" t="s">
        <v>36</v>
      </c>
      <c r="S21" s="39">
        <f t="shared" ref="S21" si="44">T21+U21</f>
        <v>316573.06</v>
      </c>
      <c r="T21" s="210">
        <v>316573.06</v>
      </c>
      <c r="U21" s="210">
        <v>0</v>
      </c>
      <c r="V21" s="39">
        <f t="shared" si="36"/>
        <v>51997.5</v>
      </c>
      <c r="W21" s="210">
        <v>51997.5</v>
      </c>
      <c r="X21" s="210">
        <v>0</v>
      </c>
      <c r="Y21" s="39">
        <f>Z21+AA21</f>
        <v>7521.85</v>
      </c>
      <c r="Z21" s="210">
        <v>7521.85</v>
      </c>
      <c r="AA21" s="210">
        <v>0</v>
      </c>
      <c r="AB21" s="28">
        <f t="shared" si="37"/>
        <v>0</v>
      </c>
      <c r="AC21" s="210"/>
      <c r="AD21" s="210"/>
      <c r="AE21" s="50">
        <f>S21+V21+Y21+AB21</f>
        <v>376092.41</v>
      </c>
      <c r="AF21" s="28">
        <v>0</v>
      </c>
      <c r="AG21" s="28">
        <f t="shared" si="38"/>
        <v>376092.41</v>
      </c>
      <c r="AH21" s="217" t="s">
        <v>163</v>
      </c>
      <c r="AI21" s="74" t="s">
        <v>193</v>
      </c>
      <c r="AJ21" s="216">
        <v>18267.57</v>
      </c>
      <c r="AK21" s="216">
        <v>0</v>
      </c>
    </row>
    <row r="22" spans="1:37" ht="236.25" x14ac:dyDescent="0.25">
      <c r="A22" s="10">
        <v>16</v>
      </c>
      <c r="B22" s="157">
        <v>120583</v>
      </c>
      <c r="C22" s="156">
        <v>77</v>
      </c>
      <c r="D22" s="4" t="s">
        <v>181</v>
      </c>
      <c r="E22" s="11" t="s">
        <v>248</v>
      </c>
      <c r="F22" s="164" t="s">
        <v>392</v>
      </c>
      <c r="G22" s="16" t="s">
        <v>232</v>
      </c>
      <c r="H22" s="16" t="s">
        <v>235</v>
      </c>
      <c r="I22" s="4" t="s">
        <v>193</v>
      </c>
      <c r="J22" s="5" t="s">
        <v>238</v>
      </c>
      <c r="K22" s="6">
        <v>43126</v>
      </c>
      <c r="L22" s="6" t="s">
        <v>246</v>
      </c>
      <c r="M22" s="7">
        <v>84.999999763641128</v>
      </c>
      <c r="N22" s="8">
        <v>6</v>
      </c>
      <c r="O22" s="8" t="s">
        <v>240</v>
      </c>
      <c r="P22" s="8" t="s">
        <v>241</v>
      </c>
      <c r="Q22" s="13" t="s">
        <v>230</v>
      </c>
      <c r="R22" s="8" t="s">
        <v>36</v>
      </c>
      <c r="S22" s="39">
        <f t="shared" ref="S22:S24" si="45">T22+U22</f>
        <v>359622.64</v>
      </c>
      <c r="T22" s="210">
        <v>359622.64</v>
      </c>
      <c r="U22" s="210">
        <v>0</v>
      </c>
      <c r="V22" s="39">
        <f t="shared" si="36"/>
        <v>55001.11</v>
      </c>
      <c r="W22" s="210">
        <v>55001.11</v>
      </c>
      <c r="X22" s="210">
        <v>0</v>
      </c>
      <c r="Y22" s="39">
        <f t="shared" ref="Y22" si="46">Z22+AA22</f>
        <v>8461.7099999999991</v>
      </c>
      <c r="Z22" s="210">
        <v>8461.7099999999991</v>
      </c>
      <c r="AA22" s="210">
        <v>0</v>
      </c>
      <c r="AB22" s="28">
        <f t="shared" si="37"/>
        <v>0</v>
      </c>
      <c r="AC22" s="210"/>
      <c r="AD22" s="210"/>
      <c r="AE22" s="50">
        <f>S22+V22+Y22+AB22</f>
        <v>423085.46</v>
      </c>
      <c r="AF22" s="28">
        <v>0</v>
      </c>
      <c r="AG22" s="28">
        <f t="shared" si="38"/>
        <v>423085.46</v>
      </c>
      <c r="AH22" s="217" t="s">
        <v>163</v>
      </c>
      <c r="AI22" s="74" t="s">
        <v>193</v>
      </c>
      <c r="AJ22" s="216">
        <v>0</v>
      </c>
      <c r="AK22" s="219">
        <v>0</v>
      </c>
    </row>
    <row r="23" spans="1:37" ht="141.75" x14ac:dyDescent="0.25">
      <c r="A23" s="4">
        <v>17</v>
      </c>
      <c r="B23" s="157">
        <v>110080</v>
      </c>
      <c r="C23" s="156">
        <v>118</v>
      </c>
      <c r="D23" s="4" t="s">
        <v>180</v>
      </c>
      <c r="E23" s="30" t="s">
        <v>248</v>
      </c>
      <c r="F23" s="164" t="s">
        <v>392</v>
      </c>
      <c r="G23" s="16" t="s">
        <v>362</v>
      </c>
      <c r="H23" s="16" t="s">
        <v>363</v>
      </c>
      <c r="I23" s="30" t="s">
        <v>193</v>
      </c>
      <c r="J23" s="27" t="s">
        <v>364</v>
      </c>
      <c r="K23" s="6">
        <v>43171</v>
      </c>
      <c r="L23" s="6">
        <v>43658</v>
      </c>
      <c r="M23" s="7">
        <v>84.9999996799977</v>
      </c>
      <c r="N23" s="8">
        <v>6</v>
      </c>
      <c r="O23" s="8" t="s">
        <v>240</v>
      </c>
      <c r="P23" s="8" t="s">
        <v>365</v>
      </c>
      <c r="Q23" s="14" t="s">
        <v>230</v>
      </c>
      <c r="R23" s="8" t="s">
        <v>36</v>
      </c>
      <c r="S23" s="39">
        <f t="shared" si="45"/>
        <v>531246.18999999994</v>
      </c>
      <c r="T23" s="210">
        <v>531246.18999999994</v>
      </c>
      <c r="U23" s="210">
        <v>0</v>
      </c>
      <c r="V23" s="39">
        <f t="shared" si="36"/>
        <v>81249.41</v>
      </c>
      <c r="W23" s="210">
        <v>81249.41</v>
      </c>
      <c r="X23" s="210">
        <v>0</v>
      </c>
      <c r="Y23" s="39">
        <v>12499.92</v>
      </c>
      <c r="Z23" s="210">
        <v>12499.92</v>
      </c>
      <c r="AA23" s="210">
        <v>0</v>
      </c>
      <c r="AB23" s="28">
        <f t="shared" si="37"/>
        <v>0</v>
      </c>
      <c r="AC23" s="210"/>
      <c r="AD23" s="210"/>
      <c r="AE23" s="50">
        <f t="shared" ref="AE23:AE24" si="47">S23+V23+Y23+AB23</f>
        <v>624995.52</v>
      </c>
      <c r="AF23" s="28">
        <v>0</v>
      </c>
      <c r="AG23" s="28">
        <f t="shared" si="38"/>
        <v>624995.52</v>
      </c>
      <c r="AH23" s="215" t="s">
        <v>163</v>
      </c>
      <c r="AI23" s="74" t="s">
        <v>193</v>
      </c>
      <c r="AJ23" s="216">
        <v>0</v>
      </c>
      <c r="AK23" s="216">
        <v>0</v>
      </c>
    </row>
    <row r="24" spans="1:37" s="3" customFormat="1" ht="249" customHeight="1" x14ac:dyDescent="0.25">
      <c r="A24" s="10">
        <v>18</v>
      </c>
      <c r="B24" s="157">
        <v>120588</v>
      </c>
      <c r="C24" s="156">
        <v>104</v>
      </c>
      <c r="D24" s="4" t="s">
        <v>181</v>
      </c>
      <c r="E24" s="30" t="s">
        <v>248</v>
      </c>
      <c r="F24" s="164" t="s">
        <v>392</v>
      </c>
      <c r="G24" s="52" t="s">
        <v>450</v>
      </c>
      <c r="H24" s="49" t="s">
        <v>449</v>
      </c>
      <c r="I24" s="4" t="s">
        <v>193</v>
      </c>
      <c r="J24" s="27" t="s">
        <v>451</v>
      </c>
      <c r="K24" s="6">
        <v>43201</v>
      </c>
      <c r="L24" s="6">
        <v>43566</v>
      </c>
      <c r="M24" s="7">
        <v>85.000000000000014</v>
      </c>
      <c r="N24" s="4">
        <v>1</v>
      </c>
      <c r="O24" s="4" t="s">
        <v>240</v>
      </c>
      <c r="P24" s="4" t="s">
        <v>365</v>
      </c>
      <c r="Q24" s="42" t="s">
        <v>230</v>
      </c>
      <c r="R24" s="8" t="s">
        <v>36</v>
      </c>
      <c r="S24" s="39">
        <f t="shared" si="45"/>
        <v>354701.26</v>
      </c>
      <c r="T24" s="210">
        <v>354701.26</v>
      </c>
      <c r="U24" s="210">
        <v>0</v>
      </c>
      <c r="V24" s="39">
        <f t="shared" si="36"/>
        <v>54248.43</v>
      </c>
      <c r="W24" s="210">
        <v>54248.43</v>
      </c>
      <c r="X24" s="210">
        <v>0</v>
      </c>
      <c r="Y24" s="39">
        <f>Z24+AA24</f>
        <v>8345.91</v>
      </c>
      <c r="Z24" s="210">
        <v>8345.91</v>
      </c>
      <c r="AA24" s="210">
        <v>0</v>
      </c>
      <c r="AB24" s="28">
        <f t="shared" si="37"/>
        <v>0</v>
      </c>
      <c r="AC24" s="210"/>
      <c r="AD24" s="210"/>
      <c r="AE24" s="50">
        <f t="shared" si="47"/>
        <v>417295.6</v>
      </c>
      <c r="AF24" s="28">
        <v>0</v>
      </c>
      <c r="AG24" s="28">
        <f t="shared" si="38"/>
        <v>417295.6</v>
      </c>
      <c r="AH24" s="215" t="s">
        <v>163</v>
      </c>
      <c r="AI24" s="74" t="s">
        <v>193</v>
      </c>
      <c r="AJ24" s="216">
        <v>0</v>
      </c>
      <c r="AK24" s="216">
        <v>0</v>
      </c>
    </row>
    <row r="25" spans="1:37" ht="141.75" customHeight="1" x14ac:dyDescent="0.25">
      <c r="A25" s="10">
        <v>19</v>
      </c>
      <c r="B25" s="4">
        <v>120642</v>
      </c>
      <c r="C25" s="156">
        <v>84</v>
      </c>
      <c r="D25" s="4" t="s">
        <v>183</v>
      </c>
      <c r="E25" s="30" t="s">
        <v>248</v>
      </c>
      <c r="F25" s="164" t="s">
        <v>392</v>
      </c>
      <c r="G25" s="44" t="s">
        <v>393</v>
      </c>
      <c r="H25" s="16" t="s">
        <v>394</v>
      </c>
      <c r="I25" s="4" t="s">
        <v>193</v>
      </c>
      <c r="J25" s="45" t="s">
        <v>584</v>
      </c>
      <c r="K25" s="6">
        <v>43175</v>
      </c>
      <c r="L25" s="6">
        <v>43662</v>
      </c>
      <c r="M25" s="7">
        <v>84.999998716999997</v>
      </c>
      <c r="N25" s="8">
        <v>2</v>
      </c>
      <c r="O25" s="8" t="s">
        <v>395</v>
      </c>
      <c r="P25" s="8" t="s">
        <v>396</v>
      </c>
      <c r="Q25" s="14" t="s">
        <v>230</v>
      </c>
      <c r="R25" s="8" t="s">
        <v>36</v>
      </c>
      <c r="S25" s="39">
        <f>T25+U25</f>
        <v>264951.15000000002</v>
      </c>
      <c r="T25" s="210">
        <v>264951.15000000002</v>
      </c>
      <c r="U25" s="210">
        <v>0</v>
      </c>
      <c r="V25" s="39">
        <f t="shared" si="36"/>
        <v>40521.949999999997</v>
      </c>
      <c r="W25" s="210">
        <v>40521.949999999997</v>
      </c>
      <c r="X25" s="210">
        <v>0</v>
      </c>
      <c r="Y25" s="39">
        <f>Z25+AA25</f>
        <v>6234.14</v>
      </c>
      <c r="Z25" s="210">
        <v>6234.14</v>
      </c>
      <c r="AA25" s="210">
        <v>0</v>
      </c>
      <c r="AB25" s="28">
        <f t="shared" si="37"/>
        <v>0</v>
      </c>
      <c r="AC25" s="210"/>
      <c r="AD25" s="210"/>
      <c r="AE25" s="50">
        <f>S25+V25+Y25+AB25</f>
        <v>311707.24000000005</v>
      </c>
      <c r="AF25" s="28">
        <v>0</v>
      </c>
      <c r="AG25" s="28">
        <f t="shared" si="38"/>
        <v>311707.24000000005</v>
      </c>
      <c r="AH25" s="217" t="s">
        <v>163</v>
      </c>
      <c r="AI25" s="74" t="s">
        <v>193</v>
      </c>
      <c r="AJ25" s="216">
        <v>0</v>
      </c>
      <c r="AK25" s="216">
        <v>0</v>
      </c>
    </row>
    <row r="26" spans="1:37" s="23" customFormat="1" ht="171" customHeight="1" x14ac:dyDescent="0.25">
      <c r="A26" s="4">
        <v>20</v>
      </c>
      <c r="B26" s="157">
        <v>120631</v>
      </c>
      <c r="C26" s="156">
        <v>81</v>
      </c>
      <c r="D26" s="19" t="s">
        <v>183</v>
      </c>
      <c r="E26" s="21" t="s">
        <v>248</v>
      </c>
      <c r="F26" s="164" t="s">
        <v>392</v>
      </c>
      <c r="G26" s="22" t="s">
        <v>281</v>
      </c>
      <c r="H26" s="22" t="s">
        <v>282</v>
      </c>
      <c r="I26" s="30" t="s">
        <v>193</v>
      </c>
      <c r="J26" s="19" t="s">
        <v>283</v>
      </c>
      <c r="K26" s="20">
        <v>43129</v>
      </c>
      <c r="L26" s="20">
        <v>43614</v>
      </c>
      <c r="M26" s="7">
        <f t="shared" ref="M26" si="48">S26/AE26*100</f>
        <v>84.999999195969949</v>
      </c>
      <c r="N26" s="11">
        <v>3</v>
      </c>
      <c r="O26" s="11" t="s">
        <v>284</v>
      </c>
      <c r="P26" s="11" t="s">
        <v>296</v>
      </c>
      <c r="Q26" s="14" t="s">
        <v>230</v>
      </c>
      <c r="R26" s="11" t="s">
        <v>36</v>
      </c>
      <c r="S26" s="28">
        <f t="shared" ref="S26" si="49">T26+U26</f>
        <v>528587.19999999995</v>
      </c>
      <c r="T26" s="229">
        <v>528587.19999999995</v>
      </c>
      <c r="U26" s="213">
        <v>0</v>
      </c>
      <c r="V26" s="39">
        <f t="shared" si="36"/>
        <v>80842.75</v>
      </c>
      <c r="W26" s="229">
        <v>80842.75</v>
      </c>
      <c r="X26" s="213">
        <v>0</v>
      </c>
      <c r="Y26" s="28">
        <f t="shared" ref="Y26" si="50">Z26+AA26</f>
        <v>12437.35</v>
      </c>
      <c r="Z26" s="229">
        <v>12437.35</v>
      </c>
      <c r="AA26" s="213">
        <v>0</v>
      </c>
      <c r="AB26" s="28">
        <f t="shared" si="37"/>
        <v>0</v>
      </c>
      <c r="AC26" s="213"/>
      <c r="AD26" s="213"/>
      <c r="AE26" s="50">
        <f>S26+V26+Y26+AB26</f>
        <v>621867.29999999993</v>
      </c>
      <c r="AF26" s="212">
        <v>0</v>
      </c>
      <c r="AG26" s="28">
        <f t="shared" si="38"/>
        <v>621867.29999999993</v>
      </c>
      <c r="AH26" s="215" t="s">
        <v>163</v>
      </c>
      <c r="AI26" s="224" t="s">
        <v>193</v>
      </c>
      <c r="AJ26" s="230">
        <v>0</v>
      </c>
      <c r="AK26" s="219">
        <v>0</v>
      </c>
    </row>
    <row r="27" spans="1:37" s="38" customFormat="1" ht="189" x14ac:dyDescent="0.25">
      <c r="A27" s="10">
        <v>21</v>
      </c>
      <c r="B27" s="157">
        <v>120693</v>
      </c>
      <c r="C27" s="156">
        <v>114</v>
      </c>
      <c r="D27" s="30" t="s">
        <v>184</v>
      </c>
      <c r="E27" s="21" t="s">
        <v>248</v>
      </c>
      <c r="F27" s="164" t="s">
        <v>392</v>
      </c>
      <c r="G27" s="40" t="s">
        <v>304</v>
      </c>
      <c r="H27" s="19" t="s">
        <v>305</v>
      </c>
      <c r="I27" s="30" t="s">
        <v>193</v>
      </c>
      <c r="J27" s="36" t="s">
        <v>306</v>
      </c>
      <c r="K27" s="20">
        <v>43145</v>
      </c>
      <c r="L27" s="20">
        <v>43630</v>
      </c>
      <c r="M27" s="37">
        <f t="shared" ref="M27" si="51">S27/AE27*100</f>
        <v>85.000000594539443</v>
      </c>
      <c r="N27" s="11">
        <v>4</v>
      </c>
      <c r="O27" s="11" t="s">
        <v>318</v>
      </c>
      <c r="P27" s="11" t="s">
        <v>307</v>
      </c>
      <c r="Q27" s="14" t="s">
        <v>230</v>
      </c>
      <c r="R27" s="11" t="s">
        <v>36</v>
      </c>
      <c r="S27" s="212">
        <f t="shared" ref="S27:S28" si="52">T27+U27</f>
        <v>357419.52000000002</v>
      </c>
      <c r="T27" s="210">
        <v>357419.52000000002</v>
      </c>
      <c r="U27" s="213">
        <v>0</v>
      </c>
      <c r="V27" s="39">
        <f t="shared" si="36"/>
        <v>54664.160000000003</v>
      </c>
      <c r="W27" s="229">
        <v>54664.160000000003</v>
      </c>
      <c r="X27" s="213">
        <v>0</v>
      </c>
      <c r="Y27" s="39">
        <f t="shared" ref="Y27:Y28" si="53">Z27+AA27</f>
        <v>8409.8700000000008</v>
      </c>
      <c r="Z27" s="229">
        <v>8409.8700000000008</v>
      </c>
      <c r="AA27" s="231">
        <v>0</v>
      </c>
      <c r="AB27" s="28">
        <f t="shared" si="37"/>
        <v>0</v>
      </c>
      <c r="AC27" s="213"/>
      <c r="AD27" s="213"/>
      <c r="AE27" s="214">
        <f>S27+V27+Y27+AB27</f>
        <v>420493.55000000005</v>
      </c>
      <c r="AF27" s="212">
        <v>0</v>
      </c>
      <c r="AG27" s="28">
        <f t="shared" si="38"/>
        <v>420493.55000000005</v>
      </c>
      <c r="AH27" s="215" t="s">
        <v>163</v>
      </c>
      <c r="AI27" s="224" t="s">
        <v>193</v>
      </c>
      <c r="AJ27" s="216">
        <v>0</v>
      </c>
      <c r="AK27" s="216">
        <v>0</v>
      </c>
    </row>
    <row r="28" spans="1:37" ht="346.5" x14ac:dyDescent="0.25">
      <c r="A28" s="10">
        <v>22</v>
      </c>
      <c r="B28" s="155">
        <v>119288</v>
      </c>
      <c r="C28" s="156">
        <v>487</v>
      </c>
      <c r="D28" s="119" t="s">
        <v>184</v>
      </c>
      <c r="E28" s="21" t="s">
        <v>248</v>
      </c>
      <c r="F28" s="30" t="s">
        <v>613</v>
      </c>
      <c r="G28" s="113" t="s">
        <v>724</v>
      </c>
      <c r="H28" s="19" t="s">
        <v>723</v>
      </c>
      <c r="I28" s="119" t="s">
        <v>193</v>
      </c>
      <c r="J28" s="112" t="s">
        <v>725</v>
      </c>
      <c r="K28" s="89">
        <v>43272</v>
      </c>
      <c r="L28" s="89">
        <v>43759</v>
      </c>
      <c r="M28" s="37">
        <f t="shared" ref="M28" si="54">S28/AE28*100</f>
        <v>85</v>
      </c>
      <c r="N28" s="11">
        <v>4</v>
      </c>
      <c r="O28" s="11" t="s">
        <v>318</v>
      </c>
      <c r="P28" s="11" t="s">
        <v>487</v>
      </c>
      <c r="Q28" s="14" t="s">
        <v>230</v>
      </c>
      <c r="R28" s="11" t="s">
        <v>36</v>
      </c>
      <c r="S28" s="212">
        <f t="shared" si="52"/>
        <v>360400</v>
      </c>
      <c r="T28" s="120">
        <v>360400</v>
      </c>
      <c r="U28" s="120"/>
      <c r="V28" s="39">
        <f t="shared" si="36"/>
        <v>55120</v>
      </c>
      <c r="W28" s="120">
        <v>55120</v>
      </c>
      <c r="X28" s="120"/>
      <c r="Y28" s="39">
        <f t="shared" si="53"/>
        <v>8480</v>
      </c>
      <c r="Z28" s="189">
        <v>8480</v>
      </c>
      <c r="AA28" s="189"/>
      <c r="AB28" s="28">
        <f t="shared" si="37"/>
        <v>0</v>
      </c>
      <c r="AC28" s="120"/>
      <c r="AD28" s="120"/>
      <c r="AE28" s="214">
        <f t="shared" ref="AE28" si="55">S28+V28+Y28+AB28</f>
        <v>424000</v>
      </c>
      <c r="AF28" s="208"/>
      <c r="AG28" s="28">
        <f t="shared" si="38"/>
        <v>424000</v>
      </c>
      <c r="AH28" s="215" t="s">
        <v>163</v>
      </c>
      <c r="AI28" s="224" t="s">
        <v>193</v>
      </c>
      <c r="AJ28" s="216">
        <v>0</v>
      </c>
      <c r="AK28" s="216">
        <v>0</v>
      </c>
    </row>
    <row r="29" spans="1:37" ht="299.25" x14ac:dyDescent="0.25">
      <c r="A29" s="4">
        <v>23</v>
      </c>
      <c r="B29" s="157">
        <v>120590</v>
      </c>
      <c r="C29" s="156">
        <v>69</v>
      </c>
      <c r="D29" s="4" t="s">
        <v>181</v>
      </c>
      <c r="E29" s="11" t="s">
        <v>248</v>
      </c>
      <c r="F29" s="164" t="s">
        <v>392</v>
      </c>
      <c r="G29" s="16" t="s">
        <v>231</v>
      </c>
      <c r="H29" s="16" t="s">
        <v>234</v>
      </c>
      <c r="I29" s="4" t="s">
        <v>193</v>
      </c>
      <c r="J29" s="5" t="s">
        <v>237</v>
      </c>
      <c r="K29" s="6">
        <v>43129</v>
      </c>
      <c r="L29" s="6" t="s">
        <v>245</v>
      </c>
      <c r="M29" s="7">
        <f t="shared" ref="M29" si="56">S29/AE29*100</f>
        <v>85</v>
      </c>
      <c r="N29" s="8">
        <v>2</v>
      </c>
      <c r="O29" s="8" t="s">
        <v>244</v>
      </c>
      <c r="P29" s="8" t="s">
        <v>242</v>
      </c>
      <c r="Q29" s="13" t="s">
        <v>230</v>
      </c>
      <c r="R29" s="8" t="s">
        <v>36</v>
      </c>
      <c r="S29" s="28">
        <f t="shared" ref="S29" si="57">T29+U29</f>
        <v>312939.57</v>
      </c>
      <c r="T29" s="210">
        <v>312939.57</v>
      </c>
      <c r="U29" s="210">
        <v>0</v>
      </c>
      <c r="V29" s="39">
        <f t="shared" si="36"/>
        <v>47861.35</v>
      </c>
      <c r="W29" s="210">
        <v>47861.35</v>
      </c>
      <c r="X29" s="210">
        <v>0</v>
      </c>
      <c r="Y29" s="28">
        <f t="shared" ref="Y29" si="58">Z29+AA29</f>
        <v>7363.28</v>
      </c>
      <c r="Z29" s="210">
        <v>7363.28</v>
      </c>
      <c r="AA29" s="210">
        <v>0</v>
      </c>
      <c r="AB29" s="28">
        <f t="shared" si="37"/>
        <v>0</v>
      </c>
      <c r="AC29" s="210"/>
      <c r="AD29" s="210"/>
      <c r="AE29" s="50">
        <f>S29+V29+Y29+AB29</f>
        <v>368164.2</v>
      </c>
      <c r="AF29" s="28">
        <v>0</v>
      </c>
      <c r="AG29" s="28">
        <f t="shared" si="38"/>
        <v>368164.2</v>
      </c>
      <c r="AH29" s="217" t="s">
        <v>163</v>
      </c>
      <c r="AI29" s="74" t="s">
        <v>193</v>
      </c>
      <c r="AJ29" s="216">
        <v>9308</v>
      </c>
      <c r="AK29" s="219">
        <v>0</v>
      </c>
    </row>
    <row r="30" spans="1:37" ht="107.25" customHeight="1" x14ac:dyDescent="0.25">
      <c r="A30" s="10">
        <v>24</v>
      </c>
      <c r="B30" s="4">
        <v>111029</v>
      </c>
      <c r="C30" s="156">
        <v>126</v>
      </c>
      <c r="D30" s="4" t="s">
        <v>184</v>
      </c>
      <c r="E30" s="30" t="s">
        <v>248</v>
      </c>
      <c r="F30" s="164" t="s">
        <v>392</v>
      </c>
      <c r="G30" s="51" t="s">
        <v>455</v>
      </c>
      <c r="H30" s="49" t="s">
        <v>456</v>
      </c>
      <c r="I30" s="30" t="s">
        <v>193</v>
      </c>
      <c r="J30" s="27" t="s">
        <v>457</v>
      </c>
      <c r="K30" s="6">
        <v>43208</v>
      </c>
      <c r="L30" s="6">
        <v>43695</v>
      </c>
      <c r="M30" s="54">
        <f t="shared" ref="M30" si="59">S30/AE30*100</f>
        <v>85.000001177275294</v>
      </c>
      <c r="N30" s="8">
        <v>3</v>
      </c>
      <c r="O30" s="8" t="s">
        <v>454</v>
      </c>
      <c r="P30" s="8" t="s">
        <v>454</v>
      </c>
      <c r="Q30" s="14" t="s">
        <v>230</v>
      </c>
      <c r="R30" s="8" t="s">
        <v>36</v>
      </c>
      <c r="S30" s="39">
        <f t="shared" ref="S30" si="60">T30+U30</f>
        <v>361003.08</v>
      </c>
      <c r="T30" s="210">
        <v>361003.08</v>
      </c>
      <c r="U30" s="210">
        <v>0</v>
      </c>
      <c r="V30" s="39">
        <f t="shared" si="36"/>
        <v>55212.23</v>
      </c>
      <c r="W30" s="210">
        <v>55212.23</v>
      </c>
      <c r="X30" s="210"/>
      <c r="Y30" s="39">
        <f>Z30+AA30</f>
        <v>8494.19</v>
      </c>
      <c r="Z30" s="210">
        <v>8494.19</v>
      </c>
      <c r="AA30" s="210">
        <v>0</v>
      </c>
      <c r="AB30" s="28">
        <f t="shared" si="37"/>
        <v>0</v>
      </c>
      <c r="AC30" s="210"/>
      <c r="AD30" s="210"/>
      <c r="AE30" s="50">
        <f t="shared" ref="AE30:AE44" si="61">S30+V30+Y30+AB30</f>
        <v>424709.5</v>
      </c>
      <c r="AF30" s="28"/>
      <c r="AG30" s="28">
        <f t="shared" si="38"/>
        <v>424709.5</v>
      </c>
      <c r="AH30" s="215" t="s">
        <v>163</v>
      </c>
      <c r="AI30" s="74" t="s">
        <v>193</v>
      </c>
      <c r="AJ30" s="216">
        <v>42470.95</v>
      </c>
      <c r="AK30" s="216">
        <v>0</v>
      </c>
    </row>
    <row r="31" spans="1:37" ht="157.5" x14ac:dyDescent="0.25">
      <c r="A31" s="10">
        <v>25</v>
      </c>
      <c r="B31" s="4">
        <v>120638</v>
      </c>
      <c r="C31" s="156">
        <v>97</v>
      </c>
      <c r="D31" s="4" t="s">
        <v>183</v>
      </c>
      <c r="E31" s="11" t="s">
        <v>248</v>
      </c>
      <c r="F31" s="164" t="s">
        <v>392</v>
      </c>
      <c r="G31" s="16" t="s">
        <v>334</v>
      </c>
      <c r="H31" s="16" t="s">
        <v>333</v>
      </c>
      <c r="I31" s="4" t="s">
        <v>193</v>
      </c>
      <c r="J31" s="5" t="s">
        <v>335</v>
      </c>
      <c r="K31" s="6">
        <v>43145</v>
      </c>
      <c r="L31" s="6">
        <v>43630</v>
      </c>
      <c r="M31" s="7">
        <f t="shared" ref="M31:M32" si="62">S31/AE31*100</f>
        <v>84.999998641808133</v>
      </c>
      <c r="N31" s="8">
        <v>4</v>
      </c>
      <c r="O31" s="8" t="s">
        <v>331</v>
      </c>
      <c r="P31" s="8" t="s">
        <v>332</v>
      </c>
      <c r="Q31" s="13" t="s">
        <v>230</v>
      </c>
      <c r="R31" s="8" t="s">
        <v>36</v>
      </c>
      <c r="S31" s="28">
        <f t="shared" ref="S31:S33" si="63">T31+U31</f>
        <v>312916.02</v>
      </c>
      <c r="T31" s="209">
        <v>312916.02</v>
      </c>
      <c r="U31" s="232">
        <v>0</v>
      </c>
      <c r="V31" s="39">
        <f t="shared" si="36"/>
        <v>47857.75</v>
      </c>
      <c r="W31" s="210">
        <v>47857.75</v>
      </c>
      <c r="X31" s="210">
        <v>0</v>
      </c>
      <c r="Y31" s="28">
        <f t="shared" ref="Y31:Y33" si="64">Z31+AA31</f>
        <v>7362.73</v>
      </c>
      <c r="Z31" s="210">
        <v>7362.73</v>
      </c>
      <c r="AA31" s="210">
        <v>0</v>
      </c>
      <c r="AB31" s="28">
        <f t="shared" si="37"/>
        <v>0</v>
      </c>
      <c r="AC31" s="210"/>
      <c r="AD31" s="210"/>
      <c r="AE31" s="50">
        <f t="shared" si="61"/>
        <v>368136.5</v>
      </c>
      <c r="AF31" s="28">
        <v>0</v>
      </c>
      <c r="AG31" s="28">
        <f t="shared" si="38"/>
        <v>368136.5</v>
      </c>
      <c r="AH31" s="215" t="s">
        <v>163</v>
      </c>
      <c r="AI31" s="74"/>
      <c r="AJ31" s="216">
        <v>0</v>
      </c>
      <c r="AK31" s="216">
        <v>0</v>
      </c>
    </row>
    <row r="32" spans="1:37" s="3" customFormat="1" ht="167.25" customHeight="1" x14ac:dyDescent="0.25">
      <c r="A32" s="4">
        <v>26</v>
      </c>
      <c r="B32" s="155">
        <v>120714</v>
      </c>
      <c r="C32" s="156">
        <v>111</v>
      </c>
      <c r="D32" s="156" t="s">
        <v>183</v>
      </c>
      <c r="E32" s="30" t="s">
        <v>248</v>
      </c>
      <c r="F32" s="164" t="s">
        <v>392</v>
      </c>
      <c r="G32" s="16" t="s">
        <v>354</v>
      </c>
      <c r="H32" s="16" t="s">
        <v>352</v>
      </c>
      <c r="I32" s="4" t="s">
        <v>353</v>
      </c>
      <c r="J32" s="27" t="s">
        <v>585</v>
      </c>
      <c r="K32" s="6">
        <v>43166</v>
      </c>
      <c r="L32" s="6">
        <v>43653</v>
      </c>
      <c r="M32" s="7">
        <f t="shared" si="62"/>
        <v>85</v>
      </c>
      <c r="N32" s="4">
        <v>4</v>
      </c>
      <c r="O32" s="8" t="s">
        <v>331</v>
      </c>
      <c r="P32" s="8" t="s">
        <v>332</v>
      </c>
      <c r="Q32" s="42" t="s">
        <v>230</v>
      </c>
      <c r="R32" s="8" t="s">
        <v>36</v>
      </c>
      <c r="S32" s="28">
        <f t="shared" si="63"/>
        <v>355906.39</v>
      </c>
      <c r="T32" s="229">
        <v>355906.39</v>
      </c>
      <c r="U32" s="229">
        <v>0</v>
      </c>
      <c r="V32" s="39">
        <f t="shared" si="36"/>
        <v>54432.74</v>
      </c>
      <c r="W32" s="210">
        <v>54432.74</v>
      </c>
      <c r="X32" s="210">
        <v>0</v>
      </c>
      <c r="Y32" s="28">
        <f t="shared" si="64"/>
        <v>8374.27</v>
      </c>
      <c r="Z32" s="210">
        <v>8374.27</v>
      </c>
      <c r="AA32" s="210">
        <v>0</v>
      </c>
      <c r="AB32" s="28">
        <f t="shared" si="37"/>
        <v>0</v>
      </c>
      <c r="AC32" s="210"/>
      <c r="AD32" s="210"/>
      <c r="AE32" s="50">
        <f t="shared" si="61"/>
        <v>418713.4</v>
      </c>
      <c r="AF32" s="28">
        <v>0</v>
      </c>
      <c r="AG32" s="28">
        <f t="shared" si="38"/>
        <v>418713.4</v>
      </c>
      <c r="AH32" s="215" t="s">
        <v>163</v>
      </c>
      <c r="AI32" s="74" t="s">
        <v>193</v>
      </c>
      <c r="AJ32" s="216">
        <v>0</v>
      </c>
      <c r="AK32" s="216">
        <v>0</v>
      </c>
    </row>
    <row r="33" spans="1:37" s="3" customFormat="1" ht="173.25" x14ac:dyDescent="0.25">
      <c r="A33" s="10">
        <v>27</v>
      </c>
      <c r="B33" s="155">
        <v>119758</v>
      </c>
      <c r="C33" s="156">
        <v>460</v>
      </c>
      <c r="D33" s="156" t="s">
        <v>184</v>
      </c>
      <c r="E33" s="30" t="s">
        <v>248</v>
      </c>
      <c r="F33" s="164" t="s">
        <v>613</v>
      </c>
      <c r="G33" s="87" t="s">
        <v>650</v>
      </c>
      <c r="H33" s="16" t="s">
        <v>651</v>
      </c>
      <c r="I33" s="4" t="s">
        <v>193</v>
      </c>
      <c r="J33" s="27" t="s">
        <v>652</v>
      </c>
      <c r="K33" s="6">
        <v>43264</v>
      </c>
      <c r="L33" s="6">
        <v>43751</v>
      </c>
      <c r="M33" s="7"/>
      <c r="N33" s="4">
        <v>4</v>
      </c>
      <c r="O33" s="8" t="s">
        <v>331</v>
      </c>
      <c r="P33" s="8" t="s">
        <v>653</v>
      </c>
      <c r="Q33" s="42" t="s">
        <v>230</v>
      </c>
      <c r="R33" s="8" t="s">
        <v>462</v>
      </c>
      <c r="S33" s="28">
        <f t="shared" si="63"/>
        <v>356536.75</v>
      </c>
      <c r="T33" s="229">
        <v>356536.75</v>
      </c>
      <c r="U33" s="229">
        <v>0</v>
      </c>
      <c r="V33" s="39">
        <f t="shared" si="36"/>
        <v>54529.15</v>
      </c>
      <c r="W33" s="210">
        <v>54529.15</v>
      </c>
      <c r="X33" s="210"/>
      <c r="Y33" s="28">
        <f t="shared" si="64"/>
        <v>8389.1</v>
      </c>
      <c r="Z33" s="210">
        <v>8389.1</v>
      </c>
      <c r="AA33" s="210">
        <v>0</v>
      </c>
      <c r="AB33" s="28">
        <f t="shared" ref="AB33:AB34" si="65">AC33+AD33</f>
        <v>0</v>
      </c>
      <c r="AC33" s="210"/>
      <c r="AD33" s="210"/>
      <c r="AE33" s="50">
        <f t="shared" si="61"/>
        <v>419455</v>
      </c>
      <c r="AF33" s="28"/>
      <c r="AG33" s="28">
        <f t="shared" si="38"/>
        <v>419455</v>
      </c>
      <c r="AH33" s="215"/>
      <c r="AI33" s="74"/>
      <c r="AJ33" s="233"/>
      <c r="AK33" s="216"/>
    </row>
    <row r="34" spans="1:37" ht="198.75" customHeight="1" x14ac:dyDescent="0.25">
      <c r="A34" s="10">
        <v>28</v>
      </c>
      <c r="B34" s="155">
        <v>116766</v>
      </c>
      <c r="C34" s="156">
        <v>409</v>
      </c>
      <c r="D34" s="119" t="s">
        <v>737</v>
      </c>
      <c r="E34" s="30" t="s">
        <v>173</v>
      </c>
      <c r="F34" s="119" t="s">
        <v>690</v>
      </c>
      <c r="G34" s="115" t="s">
        <v>738</v>
      </c>
      <c r="H34" s="115" t="s">
        <v>353</v>
      </c>
      <c r="I34" s="119" t="s">
        <v>193</v>
      </c>
      <c r="J34" s="115" t="s">
        <v>739</v>
      </c>
      <c r="K34" s="59" t="s">
        <v>740</v>
      </c>
      <c r="L34" s="59" t="s">
        <v>741</v>
      </c>
      <c r="M34" s="116">
        <v>85</v>
      </c>
      <c r="N34" s="59">
        <v>4</v>
      </c>
      <c r="O34" s="8" t="s">
        <v>331</v>
      </c>
      <c r="P34" s="59" t="s">
        <v>742</v>
      </c>
      <c r="Q34" s="59" t="s">
        <v>230</v>
      </c>
      <c r="R34" s="8" t="s">
        <v>36</v>
      </c>
      <c r="S34" s="28">
        <v>308617.27</v>
      </c>
      <c r="T34" s="229">
        <v>308617.28000000003</v>
      </c>
      <c r="U34" s="229">
        <v>0</v>
      </c>
      <c r="V34" s="39">
        <v>47200.29</v>
      </c>
      <c r="W34" s="210">
        <v>47200.29</v>
      </c>
      <c r="X34" s="210">
        <v>0</v>
      </c>
      <c r="Y34" s="28">
        <v>7261.58</v>
      </c>
      <c r="Z34" s="210">
        <v>7261.58</v>
      </c>
      <c r="AA34" s="189">
        <v>0</v>
      </c>
      <c r="AB34" s="28">
        <f t="shared" si="65"/>
        <v>0</v>
      </c>
      <c r="AC34" s="120"/>
      <c r="AD34" s="120"/>
      <c r="AE34" s="50">
        <f t="shared" si="61"/>
        <v>363079.14</v>
      </c>
      <c r="AF34" s="208">
        <v>0</v>
      </c>
      <c r="AG34" s="28">
        <f t="shared" si="38"/>
        <v>363079.14</v>
      </c>
      <c r="AH34" s="215" t="s">
        <v>163</v>
      </c>
      <c r="AI34" s="208"/>
      <c r="AJ34" s="218"/>
      <c r="AK34" s="208"/>
    </row>
    <row r="35" spans="1:37" ht="126" x14ac:dyDescent="0.25">
      <c r="A35" s="4">
        <v>29</v>
      </c>
      <c r="B35" s="157">
        <v>111237</v>
      </c>
      <c r="C35" s="156">
        <v>124</v>
      </c>
      <c r="D35" s="4" t="s">
        <v>184</v>
      </c>
      <c r="E35" s="21" t="s">
        <v>248</v>
      </c>
      <c r="F35" s="164" t="s">
        <v>392</v>
      </c>
      <c r="G35" s="16" t="s">
        <v>586</v>
      </c>
      <c r="H35" s="16" t="s">
        <v>316</v>
      </c>
      <c r="I35" s="30" t="s">
        <v>193</v>
      </c>
      <c r="J35" s="27" t="s">
        <v>587</v>
      </c>
      <c r="K35" s="6">
        <v>43145</v>
      </c>
      <c r="L35" s="6">
        <v>43510</v>
      </c>
      <c r="M35" s="7">
        <f t="shared" ref="M35" si="66">S35/AE35*100</f>
        <v>85.000000000000014</v>
      </c>
      <c r="N35" s="8">
        <v>7</v>
      </c>
      <c r="O35" s="31" t="s">
        <v>321</v>
      </c>
      <c r="P35" s="8" t="s">
        <v>315</v>
      </c>
      <c r="Q35" s="14" t="s">
        <v>230</v>
      </c>
      <c r="R35" s="11" t="s">
        <v>36</v>
      </c>
      <c r="S35" s="234">
        <f t="shared" ref="S35:S36" si="67">T35+U35</f>
        <v>306686.8</v>
      </c>
      <c r="T35" s="229">
        <v>306686.8</v>
      </c>
      <c r="U35" s="235">
        <v>0</v>
      </c>
      <c r="V35" s="39">
        <f t="shared" ref="V35:V45" si="68">W35+X35</f>
        <v>46905.04</v>
      </c>
      <c r="W35" s="210">
        <v>46905.04</v>
      </c>
      <c r="X35" s="210">
        <v>0</v>
      </c>
      <c r="Y35" s="28">
        <f t="shared" ref="Y35:Y36" si="69">Z35+AA35</f>
        <v>7216.16</v>
      </c>
      <c r="Z35" s="210">
        <v>7216.16</v>
      </c>
      <c r="AA35" s="210">
        <v>0</v>
      </c>
      <c r="AB35" s="28">
        <f t="shared" ref="AB35:AB45" si="70">AC35+AD35</f>
        <v>0</v>
      </c>
      <c r="AC35" s="210"/>
      <c r="AD35" s="210"/>
      <c r="AE35" s="50">
        <f t="shared" si="61"/>
        <v>360807.99999999994</v>
      </c>
      <c r="AF35" s="28">
        <v>0</v>
      </c>
      <c r="AG35" s="28">
        <f t="shared" ref="AG35:AG45" si="71">AE35+AF35</f>
        <v>360807.99999999994</v>
      </c>
      <c r="AH35" s="215" t="s">
        <v>163</v>
      </c>
      <c r="AI35" s="74" t="s">
        <v>193</v>
      </c>
      <c r="AJ35" s="216">
        <v>0</v>
      </c>
      <c r="AK35" s="216">
        <v>0</v>
      </c>
    </row>
    <row r="36" spans="1:37" ht="315" x14ac:dyDescent="0.25">
      <c r="A36" s="10">
        <v>30</v>
      </c>
      <c r="B36" s="155">
        <v>122784</v>
      </c>
      <c r="C36" s="156">
        <v>94</v>
      </c>
      <c r="D36" s="119" t="s">
        <v>183</v>
      </c>
      <c r="E36" s="21" t="s">
        <v>248</v>
      </c>
      <c r="F36" s="164" t="s">
        <v>392</v>
      </c>
      <c r="G36" s="85" t="s">
        <v>646</v>
      </c>
      <c r="H36" s="58" t="s">
        <v>645</v>
      </c>
      <c r="I36" s="30" t="s">
        <v>193</v>
      </c>
      <c r="J36" s="27" t="s">
        <v>647</v>
      </c>
      <c r="K36" s="83">
        <v>43264</v>
      </c>
      <c r="L36" s="83">
        <v>43751</v>
      </c>
      <c r="M36" s="7">
        <f t="shared" ref="M36" si="72">S36/AE36*100</f>
        <v>85.000002941982572</v>
      </c>
      <c r="N36" s="8">
        <v>7</v>
      </c>
      <c r="O36" s="31" t="s">
        <v>321</v>
      </c>
      <c r="P36" s="8" t="s">
        <v>648</v>
      </c>
      <c r="Q36" s="14" t="s">
        <v>230</v>
      </c>
      <c r="R36" s="11" t="s">
        <v>36</v>
      </c>
      <c r="S36" s="28">
        <f t="shared" si="67"/>
        <v>361151.03</v>
      </c>
      <c r="T36" s="189">
        <v>361151.03</v>
      </c>
      <c r="U36" s="120">
        <v>0</v>
      </c>
      <c r="V36" s="39">
        <f t="shared" si="68"/>
        <v>55234.85</v>
      </c>
      <c r="W36" s="120">
        <v>55234.85</v>
      </c>
      <c r="X36" s="120">
        <v>0</v>
      </c>
      <c r="Y36" s="28">
        <f t="shared" si="69"/>
        <v>8497.67</v>
      </c>
      <c r="Z36" s="189">
        <v>8497.67</v>
      </c>
      <c r="AA36" s="189">
        <v>0</v>
      </c>
      <c r="AB36" s="28">
        <f t="shared" si="70"/>
        <v>0</v>
      </c>
      <c r="AC36" s="120"/>
      <c r="AD36" s="120"/>
      <c r="AE36" s="50">
        <f t="shared" si="61"/>
        <v>424883.55</v>
      </c>
      <c r="AF36" s="208">
        <v>0</v>
      </c>
      <c r="AG36" s="28">
        <f t="shared" si="71"/>
        <v>424883.55</v>
      </c>
      <c r="AH36" s="215" t="s">
        <v>163</v>
      </c>
      <c r="AI36" s="74" t="s">
        <v>193</v>
      </c>
      <c r="AJ36" s="218"/>
      <c r="AK36" s="208"/>
    </row>
    <row r="37" spans="1:37" ht="189" x14ac:dyDescent="0.25">
      <c r="A37" s="10">
        <v>31</v>
      </c>
      <c r="B37" s="157"/>
      <c r="C37" s="156">
        <v>79</v>
      </c>
      <c r="D37" s="4" t="s">
        <v>184</v>
      </c>
      <c r="E37" s="21" t="s">
        <v>248</v>
      </c>
      <c r="F37" s="164" t="s">
        <v>392</v>
      </c>
      <c r="G37" s="35" t="s">
        <v>308</v>
      </c>
      <c r="H37" s="16" t="s">
        <v>309</v>
      </c>
      <c r="I37" s="30" t="s">
        <v>193</v>
      </c>
      <c r="J37" s="27" t="s">
        <v>312</v>
      </c>
      <c r="K37" s="6">
        <v>43145</v>
      </c>
      <c r="L37" s="6">
        <v>43630</v>
      </c>
      <c r="M37" s="7">
        <f t="shared" ref="M37" si="73">S37/AE37*100</f>
        <v>84.999999644441075</v>
      </c>
      <c r="N37" s="8">
        <v>5</v>
      </c>
      <c r="O37" s="8" t="s">
        <v>319</v>
      </c>
      <c r="P37" s="8" t="s">
        <v>313</v>
      </c>
      <c r="Q37" s="14" t="s">
        <v>230</v>
      </c>
      <c r="R37" s="11" t="s">
        <v>36</v>
      </c>
      <c r="S37" s="28">
        <f>T37+U37</f>
        <v>358590.34</v>
      </c>
      <c r="T37" s="209">
        <v>358590.34</v>
      </c>
      <c r="U37" s="210">
        <v>0</v>
      </c>
      <c r="V37" s="39">
        <f t="shared" si="68"/>
        <v>54843.23</v>
      </c>
      <c r="W37" s="209">
        <v>54843.23</v>
      </c>
      <c r="X37" s="211">
        <v>0</v>
      </c>
      <c r="Y37" s="39">
        <f t="shared" ref="Y37" si="74">Z37+AA37</f>
        <v>8437.42</v>
      </c>
      <c r="Z37" s="209">
        <v>8437.42</v>
      </c>
      <c r="AA37" s="211">
        <v>0</v>
      </c>
      <c r="AB37" s="28">
        <f t="shared" si="70"/>
        <v>0</v>
      </c>
      <c r="AC37" s="210"/>
      <c r="AD37" s="210"/>
      <c r="AE37" s="50">
        <f t="shared" si="61"/>
        <v>421870.99</v>
      </c>
      <c r="AF37" s="28">
        <v>0</v>
      </c>
      <c r="AG37" s="28">
        <f t="shared" si="71"/>
        <v>421870.99</v>
      </c>
      <c r="AH37" s="215" t="s">
        <v>163</v>
      </c>
      <c r="AI37" s="74" t="s">
        <v>193</v>
      </c>
      <c r="AJ37" s="216">
        <v>42187</v>
      </c>
      <c r="AK37" s="216">
        <v>0</v>
      </c>
    </row>
    <row r="38" spans="1:37" ht="173.25" x14ac:dyDescent="0.25">
      <c r="A38" s="4">
        <v>32</v>
      </c>
      <c r="B38" s="157">
        <v>120482</v>
      </c>
      <c r="C38" s="156">
        <v>68</v>
      </c>
      <c r="D38" s="4" t="s">
        <v>181</v>
      </c>
      <c r="E38" s="11" t="s">
        <v>248</v>
      </c>
      <c r="F38" s="164" t="s">
        <v>392</v>
      </c>
      <c r="G38" s="16" t="s">
        <v>336</v>
      </c>
      <c r="H38" s="16" t="s">
        <v>339</v>
      </c>
      <c r="I38" s="4" t="s">
        <v>193</v>
      </c>
      <c r="J38" s="5" t="s">
        <v>342</v>
      </c>
      <c r="K38" s="6">
        <v>43145</v>
      </c>
      <c r="L38" s="6">
        <v>43630</v>
      </c>
      <c r="M38" s="7">
        <f t="shared" ref="M38" si="75">S38/AE38*100</f>
        <v>84.999999174149096</v>
      </c>
      <c r="N38" s="8">
        <v>3</v>
      </c>
      <c r="O38" s="8" t="s">
        <v>343</v>
      </c>
      <c r="P38" s="8" t="s">
        <v>344</v>
      </c>
      <c r="Q38" s="13" t="s">
        <v>230</v>
      </c>
      <c r="R38" s="8" t="s">
        <v>36</v>
      </c>
      <c r="S38" s="28">
        <f>T38+U38</f>
        <v>360234.51</v>
      </c>
      <c r="T38" s="209">
        <v>360234.51</v>
      </c>
      <c r="U38" s="210">
        <v>0</v>
      </c>
      <c r="V38" s="39">
        <f t="shared" si="68"/>
        <v>55094.69</v>
      </c>
      <c r="W38" s="210">
        <v>55094.69</v>
      </c>
      <c r="X38" s="210">
        <v>0</v>
      </c>
      <c r="Y38" s="28">
        <f t="shared" ref="Y38" si="76">Z38+AA38</f>
        <v>8476.11</v>
      </c>
      <c r="Z38" s="210">
        <v>8476.11</v>
      </c>
      <c r="AA38" s="210">
        <v>0</v>
      </c>
      <c r="AB38" s="28">
        <f t="shared" si="70"/>
        <v>0</v>
      </c>
      <c r="AC38" s="210"/>
      <c r="AD38" s="210"/>
      <c r="AE38" s="50">
        <f t="shared" si="61"/>
        <v>423805.31</v>
      </c>
      <c r="AF38" s="28">
        <v>0</v>
      </c>
      <c r="AG38" s="28">
        <f t="shared" si="71"/>
        <v>423805.31</v>
      </c>
      <c r="AH38" s="215" t="s">
        <v>163</v>
      </c>
      <c r="AI38" s="74"/>
      <c r="AJ38" s="216">
        <v>0</v>
      </c>
      <c r="AK38" s="216">
        <v>0</v>
      </c>
    </row>
    <row r="39" spans="1:37" ht="378" x14ac:dyDescent="0.25">
      <c r="A39" s="10">
        <v>33</v>
      </c>
      <c r="B39" s="157">
        <v>122108</v>
      </c>
      <c r="C39" s="156">
        <v>83</v>
      </c>
      <c r="D39" s="4" t="s">
        <v>181</v>
      </c>
      <c r="E39" s="11" t="s">
        <v>248</v>
      </c>
      <c r="F39" s="164" t="s">
        <v>392</v>
      </c>
      <c r="G39" s="16" t="s">
        <v>533</v>
      </c>
      <c r="H39" s="16" t="s">
        <v>534</v>
      </c>
      <c r="I39" s="4" t="s">
        <v>193</v>
      </c>
      <c r="J39" s="5" t="s">
        <v>588</v>
      </c>
      <c r="K39" s="6">
        <v>43234</v>
      </c>
      <c r="L39" s="6">
        <v>43722</v>
      </c>
      <c r="M39" s="7">
        <f t="shared" ref="M39" si="77">S39/AE39*100</f>
        <v>85.000000383198511</v>
      </c>
      <c r="N39" s="8">
        <v>3</v>
      </c>
      <c r="O39" s="8" t="s">
        <v>343</v>
      </c>
      <c r="P39" s="8" t="s">
        <v>535</v>
      </c>
      <c r="Q39" s="13" t="s">
        <v>230</v>
      </c>
      <c r="R39" s="8" t="s">
        <v>36</v>
      </c>
      <c r="S39" s="28">
        <f>T39+U39</f>
        <v>332725.71000000002</v>
      </c>
      <c r="T39" s="209">
        <v>332725.71000000002</v>
      </c>
      <c r="U39" s="210">
        <v>0</v>
      </c>
      <c r="V39" s="39">
        <f t="shared" ref="V39" si="78">W39+X39</f>
        <v>50887.46</v>
      </c>
      <c r="W39" s="210">
        <v>50887.46</v>
      </c>
      <c r="X39" s="210">
        <v>0</v>
      </c>
      <c r="Y39" s="28">
        <f t="shared" ref="Y39" si="79">Z39+AA39</f>
        <v>7828.8400000000011</v>
      </c>
      <c r="Z39" s="210">
        <v>7828.8400000000011</v>
      </c>
      <c r="AA39" s="210">
        <v>0</v>
      </c>
      <c r="AB39" s="28">
        <f t="shared" ref="AB39" si="80">AC39+AD39</f>
        <v>0</v>
      </c>
      <c r="AC39" s="210"/>
      <c r="AD39" s="210"/>
      <c r="AE39" s="50">
        <f t="shared" ref="AE39" si="81">S39+V39+Y39+AB39</f>
        <v>391442.01000000007</v>
      </c>
      <c r="AF39" s="28">
        <v>73549.58</v>
      </c>
      <c r="AG39" s="28">
        <f t="shared" ref="AG39" si="82">AE39+AF39</f>
        <v>464991.59000000008</v>
      </c>
      <c r="AH39" s="215" t="s">
        <v>163</v>
      </c>
      <c r="AI39" s="74"/>
      <c r="AJ39" s="216">
        <v>0</v>
      </c>
      <c r="AK39" s="216">
        <v>0</v>
      </c>
    </row>
    <row r="40" spans="1:37" s="3" customFormat="1" ht="173.25" customHeight="1" x14ac:dyDescent="0.25">
      <c r="A40" s="10">
        <v>34</v>
      </c>
      <c r="B40" s="157">
        <v>110238</v>
      </c>
      <c r="C40" s="156">
        <v>120</v>
      </c>
      <c r="D40" s="4" t="s">
        <v>184</v>
      </c>
      <c r="E40" s="30" t="s">
        <v>248</v>
      </c>
      <c r="F40" s="164" t="s">
        <v>392</v>
      </c>
      <c r="G40" s="61" t="s">
        <v>348</v>
      </c>
      <c r="H40" s="16" t="s">
        <v>349</v>
      </c>
      <c r="I40" s="4" t="s">
        <v>193</v>
      </c>
      <c r="J40" s="27" t="s">
        <v>366</v>
      </c>
      <c r="K40" s="6">
        <v>43166</v>
      </c>
      <c r="L40" s="6">
        <v>43653</v>
      </c>
      <c r="M40" s="7">
        <f t="shared" ref="M40" si="83">S40/AE40*100</f>
        <v>85.000000235397167</v>
      </c>
      <c r="N40" s="4">
        <v>4</v>
      </c>
      <c r="O40" s="4" t="s">
        <v>351</v>
      </c>
      <c r="P40" s="4" t="s">
        <v>350</v>
      </c>
      <c r="Q40" s="42" t="s">
        <v>230</v>
      </c>
      <c r="R40" s="8" t="s">
        <v>36</v>
      </c>
      <c r="S40" s="39">
        <f t="shared" ref="S40" si="84">T40+U40</f>
        <v>361091.85</v>
      </c>
      <c r="T40" s="236">
        <v>361091.85</v>
      </c>
      <c r="U40" s="210">
        <v>0</v>
      </c>
      <c r="V40" s="39">
        <f t="shared" si="68"/>
        <v>55225.82</v>
      </c>
      <c r="W40" s="236">
        <v>55225.82</v>
      </c>
      <c r="X40" s="210">
        <v>0</v>
      </c>
      <c r="Y40" s="39">
        <f t="shared" ref="Y40" si="85">Z40+AA40</f>
        <v>8496.27</v>
      </c>
      <c r="Z40" s="237">
        <v>8496.27</v>
      </c>
      <c r="AA40" s="210">
        <v>0</v>
      </c>
      <c r="AB40" s="28">
        <f t="shared" si="70"/>
        <v>0</v>
      </c>
      <c r="AC40" s="210"/>
      <c r="AD40" s="210"/>
      <c r="AE40" s="50">
        <f t="shared" si="61"/>
        <v>424813.94</v>
      </c>
      <c r="AF40" s="28">
        <v>0</v>
      </c>
      <c r="AG40" s="28">
        <f t="shared" si="71"/>
        <v>424813.94</v>
      </c>
      <c r="AH40" s="215" t="s">
        <v>163</v>
      </c>
      <c r="AI40" s="74"/>
      <c r="AJ40" s="216">
        <v>0</v>
      </c>
      <c r="AK40" s="216">
        <v>0</v>
      </c>
    </row>
    <row r="41" spans="1:37" s="23" customFormat="1" ht="121.5" customHeight="1" x14ac:dyDescent="0.25">
      <c r="A41" s="4">
        <v>35</v>
      </c>
      <c r="B41" s="157">
        <v>120531</v>
      </c>
      <c r="C41" s="156">
        <v>76</v>
      </c>
      <c r="D41" s="19" t="s">
        <v>184</v>
      </c>
      <c r="E41" s="21" t="s">
        <v>248</v>
      </c>
      <c r="F41" s="164" t="s">
        <v>392</v>
      </c>
      <c r="G41" s="22" t="s">
        <v>285</v>
      </c>
      <c r="H41" s="22" t="s">
        <v>286</v>
      </c>
      <c r="I41" s="30" t="s">
        <v>193</v>
      </c>
      <c r="J41" s="19" t="s">
        <v>287</v>
      </c>
      <c r="K41" s="20">
        <v>43129</v>
      </c>
      <c r="L41" s="20">
        <v>43614</v>
      </c>
      <c r="M41" s="7">
        <f t="shared" ref="M41:M42" si="86">S41/AE41*100</f>
        <v>85.000000405063261</v>
      </c>
      <c r="N41" s="11">
        <v>3</v>
      </c>
      <c r="O41" s="11" t="s">
        <v>289</v>
      </c>
      <c r="P41" s="11" t="s">
        <v>288</v>
      </c>
      <c r="Q41" s="14" t="s">
        <v>230</v>
      </c>
      <c r="R41" s="11" t="s">
        <v>36</v>
      </c>
      <c r="S41" s="28">
        <f t="shared" ref="S41:S42" si="87">T41+U41</f>
        <v>524609.42000000004</v>
      </c>
      <c r="T41" s="229">
        <v>524609.42000000004</v>
      </c>
      <c r="U41" s="213">
        <v>0</v>
      </c>
      <c r="V41" s="39">
        <f t="shared" si="68"/>
        <v>80234.38</v>
      </c>
      <c r="W41" s="229">
        <v>80234.38</v>
      </c>
      <c r="X41" s="213">
        <v>0</v>
      </c>
      <c r="Y41" s="28">
        <f t="shared" ref="Y41:Y42" si="88">Z41+AA41</f>
        <v>12343.75</v>
      </c>
      <c r="Z41" s="229">
        <v>12343.75</v>
      </c>
      <c r="AA41" s="213">
        <v>0</v>
      </c>
      <c r="AB41" s="28">
        <f t="shared" si="70"/>
        <v>0</v>
      </c>
      <c r="AC41" s="213"/>
      <c r="AD41" s="213"/>
      <c r="AE41" s="50">
        <f t="shared" si="61"/>
        <v>617187.55000000005</v>
      </c>
      <c r="AF41" s="212">
        <v>0</v>
      </c>
      <c r="AG41" s="28">
        <f t="shared" si="71"/>
        <v>617187.55000000005</v>
      </c>
      <c r="AH41" s="215" t="s">
        <v>163</v>
      </c>
      <c r="AI41" s="224" t="s">
        <v>193</v>
      </c>
      <c r="AJ41" s="230">
        <v>0</v>
      </c>
      <c r="AK41" s="230">
        <v>0</v>
      </c>
    </row>
    <row r="42" spans="1:37" s="109" customFormat="1" ht="159" customHeight="1" x14ac:dyDescent="0.25">
      <c r="A42" s="10">
        <v>36</v>
      </c>
      <c r="B42" s="158">
        <v>119702</v>
      </c>
      <c r="C42" s="156">
        <v>462</v>
      </c>
      <c r="D42" s="19" t="s">
        <v>181</v>
      </c>
      <c r="E42" s="21" t="s">
        <v>614</v>
      </c>
      <c r="F42" s="166" t="s">
        <v>613</v>
      </c>
      <c r="G42" s="107" t="s">
        <v>683</v>
      </c>
      <c r="H42" s="107" t="s">
        <v>286</v>
      </c>
      <c r="I42" s="30" t="s">
        <v>411</v>
      </c>
      <c r="J42" s="19" t="s">
        <v>685</v>
      </c>
      <c r="K42" s="20">
        <v>43269</v>
      </c>
      <c r="L42" s="20">
        <v>43756</v>
      </c>
      <c r="M42" s="37">
        <f t="shared" si="86"/>
        <v>85.000001248427736</v>
      </c>
      <c r="N42" s="11">
        <v>3</v>
      </c>
      <c r="O42" s="11" t="s">
        <v>289</v>
      </c>
      <c r="P42" s="11" t="s">
        <v>288</v>
      </c>
      <c r="Q42" s="108" t="s">
        <v>230</v>
      </c>
      <c r="R42" s="11" t="s">
        <v>618</v>
      </c>
      <c r="S42" s="212">
        <f t="shared" si="87"/>
        <v>289363.96999999997</v>
      </c>
      <c r="T42" s="238">
        <v>289363.96999999997</v>
      </c>
      <c r="U42" s="213">
        <v>0</v>
      </c>
      <c r="V42" s="39">
        <f t="shared" ref="V42" si="89">W42+X42</f>
        <v>44255.665000000001</v>
      </c>
      <c r="W42" s="238">
        <v>44255.665000000001</v>
      </c>
      <c r="X42" s="213">
        <v>0</v>
      </c>
      <c r="Y42" s="212">
        <f t="shared" si="88"/>
        <v>6808.5599999999995</v>
      </c>
      <c r="Z42" s="238">
        <v>6808.5599999999995</v>
      </c>
      <c r="AA42" s="213">
        <v>0</v>
      </c>
      <c r="AB42" s="212">
        <f t="shared" ref="AB42" si="90">AC42+AD42</f>
        <v>0</v>
      </c>
      <c r="AC42" s="213">
        <v>0</v>
      </c>
      <c r="AD42" s="213">
        <v>0</v>
      </c>
      <c r="AE42" s="214">
        <f>S42+V42+Y42+AB42</f>
        <v>340428.19499999995</v>
      </c>
      <c r="AF42" s="212">
        <v>0</v>
      </c>
      <c r="AG42" s="212">
        <f t="shared" ref="AG42" si="91">AE42+AF42</f>
        <v>340428.19499999995</v>
      </c>
      <c r="AH42" s="215" t="s">
        <v>163</v>
      </c>
      <c r="AI42" s="20"/>
      <c r="AJ42" s="230"/>
      <c r="AK42" s="230"/>
    </row>
    <row r="43" spans="1:37" ht="258.75" customHeight="1" x14ac:dyDescent="0.25">
      <c r="A43" s="10">
        <v>37</v>
      </c>
      <c r="B43" s="157">
        <v>120572</v>
      </c>
      <c r="C43" s="156">
        <v>82</v>
      </c>
      <c r="D43" s="4" t="s">
        <v>181</v>
      </c>
      <c r="E43" s="30" t="s">
        <v>248</v>
      </c>
      <c r="F43" s="164" t="s">
        <v>392</v>
      </c>
      <c r="G43" s="16" t="s">
        <v>376</v>
      </c>
      <c r="H43" s="16" t="s">
        <v>377</v>
      </c>
      <c r="I43" s="4" t="s">
        <v>193</v>
      </c>
      <c r="J43" s="27" t="s">
        <v>387</v>
      </c>
      <c r="K43" s="6">
        <v>43171</v>
      </c>
      <c r="L43" s="6">
        <v>43658</v>
      </c>
      <c r="M43" s="7">
        <f t="shared" ref="M43" si="92">S43/AE43*100</f>
        <v>85.000000359311386</v>
      </c>
      <c r="N43" s="8">
        <v>4</v>
      </c>
      <c r="O43" s="8" t="s">
        <v>378</v>
      </c>
      <c r="P43" s="8" t="s">
        <v>379</v>
      </c>
      <c r="Q43" s="14" t="s">
        <v>230</v>
      </c>
      <c r="R43" s="8" t="s">
        <v>36</v>
      </c>
      <c r="S43" s="39">
        <f t="shared" ref="S43" si="93">T43+U43</f>
        <v>354845.43</v>
      </c>
      <c r="T43" s="210">
        <v>354845.43</v>
      </c>
      <c r="U43" s="210">
        <v>0</v>
      </c>
      <c r="V43" s="39">
        <f t="shared" si="68"/>
        <v>54270.48</v>
      </c>
      <c r="W43" s="210">
        <v>54270.48</v>
      </c>
      <c r="X43" s="210">
        <v>0</v>
      </c>
      <c r="Y43" s="39">
        <f t="shared" ref="Y43" si="94">Z43+AA43</f>
        <v>8349.2999999999993</v>
      </c>
      <c r="Z43" s="210">
        <v>8349.2999999999993</v>
      </c>
      <c r="AA43" s="210">
        <v>0</v>
      </c>
      <c r="AB43" s="28">
        <f t="shared" si="70"/>
        <v>0</v>
      </c>
      <c r="AC43" s="210"/>
      <c r="AD43" s="210"/>
      <c r="AE43" s="50">
        <f t="shared" si="61"/>
        <v>417465.20999999996</v>
      </c>
      <c r="AF43" s="28">
        <v>0</v>
      </c>
      <c r="AG43" s="28">
        <f t="shared" si="71"/>
        <v>417465.20999999996</v>
      </c>
      <c r="AH43" s="215" t="s">
        <v>163</v>
      </c>
      <c r="AI43" s="74" t="s">
        <v>193</v>
      </c>
      <c r="AJ43" s="216">
        <v>0</v>
      </c>
      <c r="AK43" s="216">
        <v>0</v>
      </c>
    </row>
    <row r="44" spans="1:37" s="3" customFormat="1" ht="173.25" customHeight="1" x14ac:dyDescent="0.25">
      <c r="A44" s="4">
        <v>38</v>
      </c>
      <c r="B44" s="157">
        <v>120801</v>
      </c>
      <c r="C44" s="156">
        <v>87</v>
      </c>
      <c r="D44" s="4" t="s">
        <v>180</v>
      </c>
      <c r="E44" s="30" t="s">
        <v>248</v>
      </c>
      <c r="F44" s="164" t="s">
        <v>392</v>
      </c>
      <c r="G44" s="16" t="s">
        <v>355</v>
      </c>
      <c r="H44" s="16" t="s">
        <v>356</v>
      </c>
      <c r="I44" s="4" t="s">
        <v>357</v>
      </c>
      <c r="J44" s="27" t="s">
        <v>358</v>
      </c>
      <c r="K44" s="6">
        <v>43166</v>
      </c>
      <c r="L44" s="6">
        <v>43653</v>
      </c>
      <c r="M44" s="7">
        <f t="shared" ref="M44:M45" si="95">S44/AE44*100</f>
        <v>84.168038598864953</v>
      </c>
      <c r="N44" s="4">
        <v>3</v>
      </c>
      <c r="O44" s="4" t="s">
        <v>359</v>
      </c>
      <c r="P44" s="4" t="s">
        <v>360</v>
      </c>
      <c r="Q44" s="42" t="s">
        <v>230</v>
      </c>
      <c r="R44" s="8" t="s">
        <v>36</v>
      </c>
      <c r="S44" s="39">
        <f t="shared" ref="S44:S45" si="96">T44+U44</f>
        <v>357481.33</v>
      </c>
      <c r="T44" s="210">
        <v>357481.33</v>
      </c>
      <c r="U44" s="210">
        <v>0</v>
      </c>
      <c r="V44" s="39">
        <f t="shared" si="68"/>
        <v>58747.57</v>
      </c>
      <c r="W44" s="210">
        <v>58747.57</v>
      </c>
      <c r="X44" s="210">
        <v>0</v>
      </c>
      <c r="Y44" s="39">
        <f t="shared" ref="Y44:Y45" si="97">Z44+AA44</f>
        <v>8494.4699999999993</v>
      </c>
      <c r="Z44" s="210">
        <v>8494.4699999999993</v>
      </c>
      <c r="AA44" s="210">
        <v>0</v>
      </c>
      <c r="AB44" s="28">
        <f t="shared" si="70"/>
        <v>0</v>
      </c>
      <c r="AC44" s="210"/>
      <c r="AD44" s="210"/>
      <c r="AE44" s="50">
        <f t="shared" si="61"/>
        <v>424723.37</v>
      </c>
      <c r="AF44" s="28">
        <v>0</v>
      </c>
      <c r="AG44" s="28" t="s">
        <v>622</v>
      </c>
      <c r="AH44" s="215" t="s">
        <v>163</v>
      </c>
      <c r="AI44" s="74" t="s">
        <v>193</v>
      </c>
      <c r="AJ44" s="216">
        <v>42472.33</v>
      </c>
      <c r="AK44" s="216">
        <v>0</v>
      </c>
    </row>
    <row r="45" spans="1:37" ht="330.75" x14ac:dyDescent="0.25">
      <c r="A45" s="10">
        <v>39</v>
      </c>
      <c r="B45" s="157">
        <v>119511</v>
      </c>
      <c r="C45" s="30">
        <v>464</v>
      </c>
      <c r="D45" s="4" t="s">
        <v>179</v>
      </c>
      <c r="E45" s="4" t="s">
        <v>614</v>
      </c>
      <c r="F45" s="4" t="s">
        <v>613</v>
      </c>
      <c r="G45" s="16" t="s">
        <v>615</v>
      </c>
      <c r="H45" s="16" t="s">
        <v>616</v>
      </c>
      <c r="I45" s="4" t="s">
        <v>411</v>
      </c>
      <c r="J45" s="16" t="s">
        <v>617</v>
      </c>
      <c r="K45" s="83">
        <v>43257</v>
      </c>
      <c r="L45" s="83">
        <v>43744</v>
      </c>
      <c r="M45" s="7">
        <f t="shared" si="95"/>
        <v>85</v>
      </c>
      <c r="N45" s="59">
        <v>3</v>
      </c>
      <c r="O45" s="59" t="s">
        <v>494</v>
      </c>
      <c r="P45" s="59" t="s">
        <v>360</v>
      </c>
      <c r="Q45" s="59" t="s">
        <v>230</v>
      </c>
      <c r="R45" s="59" t="s">
        <v>618</v>
      </c>
      <c r="S45" s="39">
        <f t="shared" si="96"/>
        <v>501075</v>
      </c>
      <c r="T45" s="210">
        <v>501075</v>
      </c>
      <c r="U45" s="210">
        <v>0</v>
      </c>
      <c r="V45" s="39">
        <f t="shared" si="68"/>
        <v>76635</v>
      </c>
      <c r="W45" s="210">
        <v>76635</v>
      </c>
      <c r="X45" s="210">
        <v>0</v>
      </c>
      <c r="Y45" s="39">
        <f t="shared" si="97"/>
        <v>11790</v>
      </c>
      <c r="Z45" s="239">
        <v>11790</v>
      </c>
      <c r="AA45" s="239">
        <v>0</v>
      </c>
      <c r="AB45" s="28">
        <f t="shared" si="70"/>
        <v>0</v>
      </c>
      <c r="AC45" s="53">
        <v>0</v>
      </c>
      <c r="AD45" s="53">
        <v>0</v>
      </c>
      <c r="AE45" s="50">
        <f>S45+V45+Y45+AB45</f>
        <v>589500</v>
      </c>
      <c r="AF45" s="217">
        <v>0</v>
      </c>
      <c r="AG45" s="28">
        <f t="shared" si="71"/>
        <v>589500</v>
      </c>
      <c r="AH45" s="217" t="s">
        <v>163</v>
      </c>
      <c r="AI45" s="208"/>
      <c r="AJ45" s="218"/>
      <c r="AK45" s="208"/>
    </row>
    <row r="46" spans="1:37" ht="189" x14ac:dyDescent="0.25">
      <c r="A46" s="10">
        <v>40</v>
      </c>
      <c r="B46" s="157">
        <v>110909</v>
      </c>
      <c r="C46" s="156">
        <v>115</v>
      </c>
      <c r="D46" s="4" t="s">
        <v>184</v>
      </c>
      <c r="E46" s="30" t="s">
        <v>248</v>
      </c>
      <c r="F46" s="167" t="s">
        <v>392</v>
      </c>
      <c r="G46" s="57" t="s">
        <v>481</v>
      </c>
      <c r="H46" s="49" t="s">
        <v>480</v>
      </c>
      <c r="I46" s="30" t="s">
        <v>193</v>
      </c>
      <c r="J46" s="27" t="s">
        <v>482</v>
      </c>
      <c r="K46" s="6">
        <v>43214</v>
      </c>
      <c r="L46" s="6">
        <v>43701</v>
      </c>
      <c r="M46" s="7">
        <f t="shared" ref="M46" si="98">S46/AE46*100</f>
        <v>85.000000000000014</v>
      </c>
      <c r="N46" s="8">
        <v>3</v>
      </c>
      <c r="O46" s="8" t="s">
        <v>483</v>
      </c>
      <c r="P46" s="8" t="s">
        <v>492</v>
      </c>
      <c r="Q46" s="14" t="s">
        <v>230</v>
      </c>
      <c r="R46" s="30" t="s">
        <v>36</v>
      </c>
      <c r="S46" s="39">
        <f t="shared" ref="S46" si="99">T46+U46</f>
        <v>349633.9</v>
      </c>
      <c r="T46" s="240">
        <v>349633.9</v>
      </c>
      <c r="U46" s="210">
        <v>0</v>
      </c>
      <c r="V46" s="39">
        <f t="shared" ref="V46:V52" si="100">W46+X46</f>
        <v>53473.42</v>
      </c>
      <c r="W46" s="241">
        <v>53473.42</v>
      </c>
      <c r="X46" s="210">
        <v>0</v>
      </c>
      <c r="Y46" s="39">
        <f t="shared" ref="Y46" si="101">Z46+AA46</f>
        <v>8226.68</v>
      </c>
      <c r="Z46" s="241">
        <v>8226.68</v>
      </c>
      <c r="AA46" s="235">
        <v>0</v>
      </c>
      <c r="AB46" s="28">
        <f t="shared" ref="AB46:AB62" si="102">AC46+AD46</f>
        <v>0</v>
      </c>
      <c r="AC46" s="242">
        <v>0</v>
      </c>
      <c r="AD46" s="242">
        <v>0</v>
      </c>
      <c r="AE46" s="50">
        <f t="shared" ref="AE46:AE66" si="103">S46+V46+Y46+AB46</f>
        <v>411334</v>
      </c>
      <c r="AF46" s="28">
        <v>0</v>
      </c>
      <c r="AG46" s="28">
        <f t="shared" ref="AG46:AG78" si="104">AE46+AF46</f>
        <v>411334</v>
      </c>
      <c r="AH46" s="217" t="s">
        <v>163</v>
      </c>
      <c r="AI46" s="74" t="s">
        <v>193</v>
      </c>
      <c r="AJ46" s="216">
        <v>0</v>
      </c>
      <c r="AK46" s="216">
        <v>0</v>
      </c>
    </row>
    <row r="47" spans="1:37" ht="236.25" x14ac:dyDescent="0.25">
      <c r="A47" s="4">
        <v>41</v>
      </c>
      <c r="B47" s="157">
        <v>119235</v>
      </c>
      <c r="C47" s="156">
        <v>479</v>
      </c>
      <c r="D47" s="119" t="s">
        <v>178</v>
      </c>
      <c r="E47" s="59" t="s">
        <v>614</v>
      </c>
      <c r="F47" s="4" t="s">
        <v>613</v>
      </c>
      <c r="G47" s="57" t="s">
        <v>727</v>
      </c>
      <c r="H47" s="49" t="s">
        <v>728</v>
      </c>
      <c r="I47" s="119" t="s">
        <v>193</v>
      </c>
      <c r="J47" s="5" t="s">
        <v>729</v>
      </c>
      <c r="K47" s="89">
        <v>43276</v>
      </c>
      <c r="L47" s="89">
        <v>43337</v>
      </c>
      <c r="M47" s="7">
        <f>S47/AE47*100</f>
        <v>84.999999139224727</v>
      </c>
      <c r="N47" s="114" t="s">
        <v>732</v>
      </c>
      <c r="O47" s="59" t="s">
        <v>730</v>
      </c>
      <c r="P47" s="59" t="s">
        <v>731</v>
      </c>
      <c r="Q47" s="59" t="s">
        <v>230</v>
      </c>
      <c r="R47" s="4" t="s">
        <v>618</v>
      </c>
      <c r="S47" s="39">
        <f t="shared" ref="S47" si="105">T47+U47</f>
        <v>246870.47</v>
      </c>
      <c r="T47" s="243">
        <v>246870.47</v>
      </c>
      <c r="U47" s="120">
        <v>0</v>
      </c>
      <c r="V47" s="39">
        <f t="shared" si="100"/>
        <v>37756.660000000003</v>
      </c>
      <c r="W47" s="243">
        <v>37756.660000000003</v>
      </c>
      <c r="X47" s="120">
        <v>0</v>
      </c>
      <c r="Y47" s="39">
        <f>Z47+AA47</f>
        <v>5808.72</v>
      </c>
      <c r="Z47" s="189">
        <v>5808.72</v>
      </c>
      <c r="AA47" s="189">
        <v>0</v>
      </c>
      <c r="AB47" s="28">
        <f t="shared" si="102"/>
        <v>0</v>
      </c>
      <c r="AC47" s="120"/>
      <c r="AD47" s="120"/>
      <c r="AE47" s="50">
        <f>S47+V47+Y47+AB47</f>
        <v>290435.84999999998</v>
      </c>
      <c r="AF47" s="208"/>
      <c r="AG47" s="28">
        <f t="shared" si="104"/>
        <v>290435.84999999998</v>
      </c>
      <c r="AH47" s="208" t="s">
        <v>163</v>
      </c>
      <c r="AI47" s="208"/>
      <c r="AJ47" s="218"/>
      <c r="AK47" s="208"/>
    </row>
    <row r="48" spans="1:37" ht="220.5" x14ac:dyDescent="0.25">
      <c r="A48" s="10">
        <v>42</v>
      </c>
      <c r="B48" s="157">
        <v>119289</v>
      </c>
      <c r="C48" s="30">
        <v>484</v>
      </c>
      <c r="D48" s="4" t="s">
        <v>181</v>
      </c>
      <c r="E48" s="4" t="s">
        <v>614</v>
      </c>
      <c r="F48" s="4" t="s">
        <v>613</v>
      </c>
      <c r="G48" s="90" t="s">
        <v>703</v>
      </c>
      <c r="H48" s="16" t="s">
        <v>704</v>
      </c>
      <c r="I48" s="4" t="s">
        <v>411</v>
      </c>
      <c r="J48" s="5" t="s">
        <v>705</v>
      </c>
      <c r="K48" s="89">
        <v>43271</v>
      </c>
      <c r="L48" s="89">
        <v>43758</v>
      </c>
      <c r="M48" s="7">
        <f>S48/AE48*100</f>
        <v>85.000003319296809</v>
      </c>
      <c r="N48" s="94">
        <v>3</v>
      </c>
      <c r="O48" s="8" t="s">
        <v>495</v>
      </c>
      <c r="P48" s="8" t="s">
        <v>661</v>
      </c>
      <c r="Q48" s="8" t="s">
        <v>230</v>
      </c>
      <c r="R48" s="4" t="s">
        <v>618</v>
      </c>
      <c r="S48" s="39">
        <f>T48+U48</f>
        <v>332901.85000000009</v>
      </c>
      <c r="T48" s="243">
        <v>332901.85000000009</v>
      </c>
      <c r="U48" s="243">
        <v>0</v>
      </c>
      <c r="V48" s="39">
        <f>W48+X48</f>
        <v>50914.380000000005</v>
      </c>
      <c r="W48" s="243">
        <v>50914.380000000005</v>
      </c>
      <c r="X48" s="243">
        <v>0</v>
      </c>
      <c r="Y48" s="39">
        <f>Z48+AA48</f>
        <v>7832.9900000000016</v>
      </c>
      <c r="Z48" s="239">
        <v>7832.9900000000016</v>
      </c>
      <c r="AA48" s="239">
        <v>0</v>
      </c>
      <c r="AB48" s="28">
        <f>AC48+AD48</f>
        <v>0</v>
      </c>
      <c r="AC48" s="53">
        <v>0</v>
      </c>
      <c r="AD48" s="53">
        <v>0</v>
      </c>
      <c r="AE48" s="50">
        <f>S48+V48+Y48+AB48</f>
        <v>391649.22000000009</v>
      </c>
      <c r="AF48" s="244">
        <v>0</v>
      </c>
      <c r="AG48" s="28">
        <f>AE48+AF48</f>
        <v>391649.22000000009</v>
      </c>
      <c r="AH48" s="217" t="s">
        <v>163</v>
      </c>
      <c r="AI48" s="208"/>
      <c r="AJ48" s="218"/>
      <c r="AK48" s="208"/>
    </row>
    <row r="49" spans="1:37" ht="283.5" x14ac:dyDescent="0.25">
      <c r="A49" s="10">
        <v>43</v>
      </c>
      <c r="B49" s="157">
        <v>119720</v>
      </c>
      <c r="C49" s="30">
        <v>481</v>
      </c>
      <c r="D49" s="4" t="s">
        <v>181</v>
      </c>
      <c r="E49" s="4" t="s">
        <v>614</v>
      </c>
      <c r="F49" s="4" t="s">
        <v>613</v>
      </c>
      <c r="G49" s="90" t="s">
        <v>663</v>
      </c>
      <c r="H49" s="16" t="s">
        <v>664</v>
      </c>
      <c r="I49" s="4" t="s">
        <v>411</v>
      </c>
      <c r="J49" s="5" t="s">
        <v>666</v>
      </c>
      <c r="K49" s="89">
        <v>43264</v>
      </c>
      <c r="L49" s="89">
        <v>43751</v>
      </c>
      <c r="M49" s="7">
        <f>S49/AE49*100</f>
        <v>85.00000159999999</v>
      </c>
      <c r="N49" s="88">
        <v>3</v>
      </c>
      <c r="O49" s="8" t="s">
        <v>496</v>
      </c>
      <c r="P49" s="8" t="s">
        <v>665</v>
      </c>
      <c r="Q49" s="8" t="s">
        <v>230</v>
      </c>
      <c r="R49" s="4" t="s">
        <v>618</v>
      </c>
      <c r="S49" s="39">
        <f>T49+U49</f>
        <v>531250.01</v>
      </c>
      <c r="T49" s="243">
        <v>531250.01</v>
      </c>
      <c r="U49" s="243">
        <v>0</v>
      </c>
      <c r="V49" s="39">
        <f>W49+X49</f>
        <v>81249.989999999991</v>
      </c>
      <c r="W49" s="243">
        <v>81249.989999999991</v>
      </c>
      <c r="X49" s="243">
        <v>0</v>
      </c>
      <c r="Y49" s="39">
        <f>Z49+AA49</f>
        <v>12500</v>
      </c>
      <c r="Z49" s="239">
        <v>12500</v>
      </c>
      <c r="AA49" s="239">
        <v>0</v>
      </c>
      <c r="AB49" s="28">
        <f>AC49+AD49</f>
        <v>0</v>
      </c>
      <c r="AC49" s="53">
        <v>0</v>
      </c>
      <c r="AD49" s="53">
        <v>0</v>
      </c>
      <c r="AE49" s="50">
        <f>S49+V49+Y49+AB49</f>
        <v>625000</v>
      </c>
      <c r="AF49" s="244">
        <v>19813.5</v>
      </c>
      <c r="AG49" s="28">
        <f>AE49+AF49</f>
        <v>644813.5</v>
      </c>
      <c r="AH49" s="217" t="s">
        <v>163</v>
      </c>
      <c r="AI49" s="208"/>
      <c r="AJ49" s="218"/>
      <c r="AK49" s="208"/>
    </row>
    <row r="50" spans="1:37" ht="211.5" customHeight="1" x14ac:dyDescent="0.25">
      <c r="A50" s="4">
        <v>44</v>
      </c>
      <c r="B50" s="157">
        <v>120582</v>
      </c>
      <c r="C50" s="156">
        <v>109</v>
      </c>
      <c r="D50" s="4" t="s">
        <v>181</v>
      </c>
      <c r="E50" s="11" t="s">
        <v>248</v>
      </c>
      <c r="F50" s="164" t="s">
        <v>392</v>
      </c>
      <c r="G50" s="16" t="s">
        <v>233</v>
      </c>
      <c r="H50" s="16" t="s">
        <v>236</v>
      </c>
      <c r="I50" s="4" t="s">
        <v>193</v>
      </c>
      <c r="J50" s="5" t="s">
        <v>239</v>
      </c>
      <c r="K50" s="6">
        <v>43129</v>
      </c>
      <c r="L50" s="6" t="s">
        <v>247</v>
      </c>
      <c r="M50" s="7">
        <v>85.000000819683009</v>
      </c>
      <c r="N50" s="8">
        <v>1</v>
      </c>
      <c r="O50" s="8" t="s">
        <v>243</v>
      </c>
      <c r="P50" s="8" t="s">
        <v>243</v>
      </c>
      <c r="Q50" s="13" t="s">
        <v>230</v>
      </c>
      <c r="R50" s="8" t="s">
        <v>36</v>
      </c>
      <c r="S50" s="28">
        <f>T50+U50</f>
        <v>518493.12</v>
      </c>
      <c r="T50" s="210">
        <v>518493.12</v>
      </c>
      <c r="U50" s="210">
        <v>0</v>
      </c>
      <c r="V50" s="39">
        <f t="shared" si="100"/>
        <v>79298.94</v>
      </c>
      <c r="W50" s="210">
        <v>79298.94</v>
      </c>
      <c r="X50" s="210">
        <v>0</v>
      </c>
      <c r="Y50" s="28">
        <f>Z50+AA50</f>
        <v>12199.84</v>
      </c>
      <c r="Z50" s="210">
        <v>12199.84</v>
      </c>
      <c r="AA50" s="210">
        <v>0</v>
      </c>
      <c r="AB50" s="28">
        <f t="shared" si="102"/>
        <v>0</v>
      </c>
      <c r="AC50" s="210"/>
      <c r="AD50" s="210"/>
      <c r="AE50" s="50">
        <f t="shared" si="103"/>
        <v>609991.9</v>
      </c>
      <c r="AF50" s="28">
        <v>0</v>
      </c>
      <c r="AG50" s="28">
        <f t="shared" si="104"/>
        <v>609991.9</v>
      </c>
      <c r="AH50" s="217" t="s">
        <v>163</v>
      </c>
      <c r="AI50" s="74" t="s">
        <v>193</v>
      </c>
      <c r="AJ50" s="216">
        <v>0</v>
      </c>
      <c r="AK50" s="219">
        <v>0</v>
      </c>
    </row>
    <row r="51" spans="1:37" s="3" customFormat="1" ht="173.25" customHeight="1" x14ac:dyDescent="0.25">
      <c r="A51" s="10">
        <v>45</v>
      </c>
      <c r="B51" s="157">
        <v>120630</v>
      </c>
      <c r="C51" s="156">
        <v>101</v>
      </c>
      <c r="D51" s="4" t="s">
        <v>181</v>
      </c>
      <c r="E51" s="30" t="s">
        <v>248</v>
      </c>
      <c r="F51" s="164" t="s">
        <v>392</v>
      </c>
      <c r="G51" s="16" t="s">
        <v>337</v>
      </c>
      <c r="H51" s="16" t="s">
        <v>340</v>
      </c>
      <c r="I51" s="4" t="s">
        <v>193</v>
      </c>
      <c r="J51" s="27" t="s">
        <v>346</v>
      </c>
      <c r="K51" s="6">
        <v>43145</v>
      </c>
      <c r="L51" s="6">
        <v>43630</v>
      </c>
      <c r="M51" s="7">
        <v>85.000000236289679</v>
      </c>
      <c r="N51" s="4">
        <v>1</v>
      </c>
      <c r="O51" s="4" t="s">
        <v>243</v>
      </c>
      <c r="P51" s="4" t="s">
        <v>345</v>
      </c>
      <c r="Q51" s="42" t="s">
        <v>230</v>
      </c>
      <c r="R51" s="8" t="s">
        <v>36</v>
      </c>
      <c r="S51" s="28">
        <f t="shared" ref="S51:S52" si="106">T51+U51</f>
        <v>359727.94</v>
      </c>
      <c r="T51" s="210">
        <v>359727.94</v>
      </c>
      <c r="U51" s="210">
        <v>0</v>
      </c>
      <c r="V51" s="39">
        <f t="shared" si="100"/>
        <v>55017.21</v>
      </c>
      <c r="W51" s="210">
        <v>55017.21</v>
      </c>
      <c r="X51" s="210">
        <v>0</v>
      </c>
      <c r="Y51" s="28">
        <f t="shared" ref="Y51:Y52" si="107">Z51+AA51</f>
        <v>8464.19</v>
      </c>
      <c r="Z51" s="210">
        <v>8464.19</v>
      </c>
      <c r="AA51" s="210">
        <v>0</v>
      </c>
      <c r="AB51" s="28">
        <f t="shared" si="102"/>
        <v>0</v>
      </c>
      <c r="AC51" s="210"/>
      <c r="AD51" s="210"/>
      <c r="AE51" s="50">
        <f t="shared" si="103"/>
        <v>423209.34</v>
      </c>
      <c r="AF51" s="28">
        <v>0</v>
      </c>
      <c r="AG51" s="28">
        <f t="shared" si="104"/>
        <v>423209.34</v>
      </c>
      <c r="AH51" s="215" t="s">
        <v>163</v>
      </c>
      <c r="AI51" s="74"/>
      <c r="AJ51" s="216">
        <v>21160</v>
      </c>
      <c r="AK51" s="216">
        <v>0</v>
      </c>
    </row>
    <row r="52" spans="1:37" s="3" customFormat="1" ht="173.25" customHeight="1" x14ac:dyDescent="0.25">
      <c r="A52" s="10">
        <v>46</v>
      </c>
      <c r="B52" s="157">
        <v>120672</v>
      </c>
      <c r="C52" s="156">
        <v>106</v>
      </c>
      <c r="D52" s="4" t="s">
        <v>181</v>
      </c>
      <c r="E52" s="30" t="s">
        <v>248</v>
      </c>
      <c r="F52" s="164" t="s">
        <v>392</v>
      </c>
      <c r="G52" s="16" t="s">
        <v>338</v>
      </c>
      <c r="H52" s="16" t="s">
        <v>341</v>
      </c>
      <c r="I52" s="4" t="s">
        <v>193</v>
      </c>
      <c r="J52" s="27" t="s">
        <v>347</v>
      </c>
      <c r="K52" s="6">
        <v>43145</v>
      </c>
      <c r="L52" s="6">
        <v>43630</v>
      </c>
      <c r="M52" s="7">
        <v>85</v>
      </c>
      <c r="N52" s="4">
        <v>1</v>
      </c>
      <c r="O52" s="4" t="s">
        <v>243</v>
      </c>
      <c r="P52" s="4" t="s">
        <v>243</v>
      </c>
      <c r="Q52" s="42" t="s">
        <v>230</v>
      </c>
      <c r="R52" s="8" t="s">
        <v>36</v>
      </c>
      <c r="S52" s="28">
        <f t="shared" si="106"/>
        <v>508342.5</v>
      </c>
      <c r="T52" s="210">
        <v>508342.5</v>
      </c>
      <c r="U52" s="210">
        <v>0</v>
      </c>
      <c r="V52" s="39">
        <f t="shared" si="100"/>
        <v>77746.5</v>
      </c>
      <c r="W52" s="210">
        <v>77746.5</v>
      </c>
      <c r="X52" s="210">
        <v>0</v>
      </c>
      <c r="Y52" s="28">
        <f t="shared" si="107"/>
        <v>11961</v>
      </c>
      <c r="Z52" s="210">
        <v>11961</v>
      </c>
      <c r="AA52" s="210">
        <v>0</v>
      </c>
      <c r="AB52" s="28">
        <f t="shared" si="102"/>
        <v>0</v>
      </c>
      <c r="AC52" s="210"/>
      <c r="AD52" s="210"/>
      <c r="AE52" s="50">
        <f t="shared" si="103"/>
        <v>598050</v>
      </c>
      <c r="AF52" s="28">
        <v>0</v>
      </c>
      <c r="AG52" s="28">
        <f t="shared" si="104"/>
        <v>598050</v>
      </c>
      <c r="AH52" s="215" t="s">
        <v>163</v>
      </c>
      <c r="AI52" s="74"/>
      <c r="AJ52" s="216">
        <v>0</v>
      </c>
      <c r="AK52" s="216">
        <v>0</v>
      </c>
    </row>
    <row r="53" spans="1:37" s="3" customFormat="1" ht="161.25" customHeight="1" x14ac:dyDescent="0.25">
      <c r="A53" s="4">
        <v>47</v>
      </c>
      <c r="B53" s="159">
        <v>118196</v>
      </c>
      <c r="C53" s="91">
        <v>425</v>
      </c>
      <c r="D53" s="91" t="s">
        <v>678</v>
      </c>
      <c r="E53" s="30" t="s">
        <v>173</v>
      </c>
      <c r="F53" s="164" t="s">
        <v>690</v>
      </c>
      <c r="G53" s="92" t="s">
        <v>679</v>
      </c>
      <c r="H53" s="16" t="s">
        <v>684</v>
      </c>
      <c r="I53" s="91" t="s">
        <v>488</v>
      </c>
      <c r="J53" s="92" t="s">
        <v>680</v>
      </c>
      <c r="K53" s="91" t="s">
        <v>681</v>
      </c>
      <c r="L53" s="91" t="s">
        <v>682</v>
      </c>
      <c r="M53" s="93">
        <v>85</v>
      </c>
      <c r="N53" s="4">
        <v>1</v>
      </c>
      <c r="O53" s="4" t="s">
        <v>243</v>
      </c>
      <c r="P53" s="4" t="s">
        <v>243</v>
      </c>
      <c r="Q53" s="71" t="s">
        <v>230</v>
      </c>
      <c r="R53" s="8" t="s">
        <v>36</v>
      </c>
      <c r="S53" s="245">
        <v>339668.5</v>
      </c>
      <c r="T53" s="246">
        <v>339668.5</v>
      </c>
      <c r="U53" s="247">
        <v>0</v>
      </c>
      <c r="V53" s="248">
        <v>51949.3</v>
      </c>
      <c r="W53" s="246">
        <v>51949.3</v>
      </c>
      <c r="X53" s="247">
        <v>0</v>
      </c>
      <c r="Y53" s="248">
        <v>7992.2</v>
      </c>
      <c r="Z53" s="246">
        <v>7992.2</v>
      </c>
      <c r="AA53" s="249">
        <v>0</v>
      </c>
      <c r="AB53" s="250">
        <f>AC53+AD53</f>
        <v>0</v>
      </c>
      <c r="AC53" s="247"/>
      <c r="AD53" s="247"/>
      <c r="AE53" s="251">
        <f>S53+V53+Y53+AB53</f>
        <v>399610</v>
      </c>
      <c r="AF53" s="252">
        <v>0</v>
      </c>
      <c r="AG53" s="250">
        <f>AE53+AF53</f>
        <v>399610</v>
      </c>
      <c r="AH53" s="253" t="s">
        <v>163</v>
      </c>
      <c r="AI53" s="253"/>
      <c r="AJ53" s="254"/>
      <c r="AK53" s="253"/>
    </row>
    <row r="54" spans="1:37" s="9" customFormat="1" ht="315" x14ac:dyDescent="0.25">
      <c r="A54" s="10">
        <v>48</v>
      </c>
      <c r="B54" s="157">
        <v>119193</v>
      </c>
      <c r="C54" s="156">
        <v>2</v>
      </c>
      <c r="D54" s="4" t="s">
        <v>179</v>
      </c>
      <c r="E54" s="11" t="s">
        <v>171</v>
      </c>
      <c r="F54" s="164" t="s">
        <v>127</v>
      </c>
      <c r="G54" s="16" t="s">
        <v>37</v>
      </c>
      <c r="H54" s="16" t="s">
        <v>35</v>
      </c>
      <c r="I54" s="119" t="s">
        <v>193</v>
      </c>
      <c r="J54" s="5" t="s">
        <v>38</v>
      </c>
      <c r="K54" s="6">
        <v>42459</v>
      </c>
      <c r="L54" s="6">
        <v>43373</v>
      </c>
      <c r="M54" s="7">
        <f>S54/AE54*100</f>
        <v>83.983862816086358</v>
      </c>
      <c r="N54" s="8" t="s">
        <v>160</v>
      </c>
      <c r="O54" s="8" t="s">
        <v>161</v>
      </c>
      <c r="P54" s="8" t="s">
        <v>161</v>
      </c>
      <c r="Q54" s="13" t="s">
        <v>162</v>
      </c>
      <c r="R54" s="4" t="s">
        <v>36</v>
      </c>
      <c r="S54" s="28">
        <f>T54+U54</f>
        <v>11141147.18</v>
      </c>
      <c r="T54" s="210">
        <v>8984364.5299999993</v>
      </c>
      <c r="U54" s="210">
        <v>2156782.65</v>
      </c>
      <c r="V54" s="28">
        <f>W54+X54</f>
        <v>0</v>
      </c>
      <c r="W54" s="210">
        <v>0</v>
      </c>
      <c r="X54" s="210">
        <v>0</v>
      </c>
      <c r="Y54" s="28">
        <f>Z54+AA54</f>
        <v>2124671.7600000002</v>
      </c>
      <c r="Z54" s="210">
        <v>1585476.09</v>
      </c>
      <c r="AA54" s="210">
        <v>539195.67000000004</v>
      </c>
      <c r="AB54" s="28">
        <f t="shared" si="102"/>
        <v>0</v>
      </c>
      <c r="AC54" s="210"/>
      <c r="AD54" s="210"/>
      <c r="AE54" s="50">
        <f t="shared" si="103"/>
        <v>13265818.939999999</v>
      </c>
      <c r="AF54" s="28">
        <v>0</v>
      </c>
      <c r="AG54" s="28">
        <f t="shared" si="104"/>
        <v>13265818.939999999</v>
      </c>
      <c r="AH54" s="217" t="s">
        <v>163</v>
      </c>
      <c r="AI54" s="74" t="s">
        <v>385</v>
      </c>
      <c r="AJ54" s="233">
        <f>5849501.22+34624.03</f>
        <v>5884125.25</v>
      </c>
      <c r="AK54" s="216">
        <v>0</v>
      </c>
    </row>
    <row r="55" spans="1:37" ht="220.5" x14ac:dyDescent="0.25">
      <c r="A55" s="10">
        <v>49</v>
      </c>
      <c r="B55" s="157">
        <v>117842</v>
      </c>
      <c r="C55" s="156">
        <v>3</v>
      </c>
      <c r="D55" s="4" t="s">
        <v>179</v>
      </c>
      <c r="E55" s="11" t="s">
        <v>171</v>
      </c>
      <c r="F55" s="168" t="s">
        <v>127</v>
      </c>
      <c r="G55" s="16" t="s">
        <v>40</v>
      </c>
      <c r="H55" s="16" t="s">
        <v>39</v>
      </c>
      <c r="I55" s="4" t="s">
        <v>213</v>
      </c>
      <c r="J55" s="5" t="s">
        <v>41</v>
      </c>
      <c r="K55" s="6">
        <v>42534</v>
      </c>
      <c r="L55" s="6">
        <v>43446</v>
      </c>
      <c r="M55" s="7">
        <f t="shared" ref="M55:M118" si="108">S55/AE55*100</f>
        <v>83.983862836833197</v>
      </c>
      <c r="N55" s="8" t="s">
        <v>160</v>
      </c>
      <c r="O55" s="8" t="s">
        <v>161</v>
      </c>
      <c r="P55" s="8" t="s">
        <v>161</v>
      </c>
      <c r="Q55" s="13" t="s">
        <v>162</v>
      </c>
      <c r="R55" s="4" t="s">
        <v>36</v>
      </c>
      <c r="S55" s="28">
        <f>T55+U55</f>
        <v>16024237.960000001</v>
      </c>
      <c r="T55" s="210">
        <v>12922151.800000001</v>
      </c>
      <c r="U55" s="210">
        <v>3102086.16</v>
      </c>
      <c r="V55" s="28">
        <f t="shared" ref="V55:V118" si="109">W55+X55</f>
        <v>0</v>
      </c>
      <c r="W55" s="210">
        <v>0</v>
      </c>
      <c r="X55" s="210">
        <v>0</v>
      </c>
      <c r="Y55" s="28">
        <f>Z55+AA55</f>
        <v>3055901.27</v>
      </c>
      <c r="Z55" s="210">
        <v>2280379.73</v>
      </c>
      <c r="AA55" s="210">
        <v>775521.54</v>
      </c>
      <c r="AB55" s="28">
        <f t="shared" si="102"/>
        <v>0</v>
      </c>
      <c r="AC55" s="210"/>
      <c r="AD55" s="210"/>
      <c r="AE55" s="50">
        <f t="shared" si="103"/>
        <v>19080139.23</v>
      </c>
      <c r="AF55" s="28">
        <v>0</v>
      </c>
      <c r="AG55" s="28">
        <f t="shared" si="104"/>
        <v>19080139.23</v>
      </c>
      <c r="AH55" s="217" t="s">
        <v>163</v>
      </c>
      <c r="AI55" s="74" t="s">
        <v>386</v>
      </c>
      <c r="AJ55" s="216">
        <v>5848703.79</v>
      </c>
      <c r="AK55" s="219">
        <v>0</v>
      </c>
    </row>
    <row r="56" spans="1:37" ht="236.25" x14ac:dyDescent="0.25">
      <c r="A56" s="4">
        <v>50</v>
      </c>
      <c r="B56" s="157">
        <v>118291</v>
      </c>
      <c r="C56" s="156">
        <v>4</v>
      </c>
      <c r="D56" s="4" t="s">
        <v>180</v>
      </c>
      <c r="E56" s="11" t="s">
        <v>171</v>
      </c>
      <c r="F56" s="168" t="s">
        <v>127</v>
      </c>
      <c r="G56" s="16" t="s">
        <v>43</v>
      </c>
      <c r="H56" s="16" t="s">
        <v>42</v>
      </c>
      <c r="I56" s="4" t="s">
        <v>212</v>
      </c>
      <c r="J56" s="5" t="s">
        <v>44</v>
      </c>
      <c r="K56" s="6">
        <v>42459</v>
      </c>
      <c r="L56" s="6">
        <v>43220</v>
      </c>
      <c r="M56" s="7">
        <f t="shared" si="108"/>
        <v>83.983862772799696</v>
      </c>
      <c r="N56" s="8" t="s">
        <v>160</v>
      </c>
      <c r="O56" s="8" t="s">
        <v>161</v>
      </c>
      <c r="P56" s="8" t="s">
        <v>161</v>
      </c>
      <c r="Q56" s="13" t="s">
        <v>162</v>
      </c>
      <c r="R56" s="4" t="s">
        <v>36</v>
      </c>
      <c r="S56" s="28">
        <f t="shared" ref="S56:S119" si="110">T56+U56</f>
        <v>9512414.3200000003</v>
      </c>
      <c r="T56" s="210">
        <v>7670933.3799999999</v>
      </c>
      <c r="U56" s="210">
        <v>1841480.94</v>
      </c>
      <c r="V56" s="28">
        <f t="shared" si="109"/>
        <v>0</v>
      </c>
      <c r="W56" s="210">
        <v>0</v>
      </c>
      <c r="X56" s="210">
        <v>0</v>
      </c>
      <c r="Y56" s="28">
        <f t="shared" ref="Y56:Y119" si="111">Z56+AA56</f>
        <v>1814064.3699999999</v>
      </c>
      <c r="Z56" s="210">
        <v>1353694.13</v>
      </c>
      <c r="AA56" s="210">
        <v>460370.24</v>
      </c>
      <c r="AB56" s="28">
        <f t="shared" si="102"/>
        <v>0</v>
      </c>
      <c r="AC56" s="210"/>
      <c r="AD56" s="210"/>
      <c r="AE56" s="50">
        <f t="shared" si="103"/>
        <v>11326478.689999999</v>
      </c>
      <c r="AF56" s="28">
        <v>0</v>
      </c>
      <c r="AG56" s="28">
        <f t="shared" si="104"/>
        <v>11326478.689999999</v>
      </c>
      <c r="AH56" s="217" t="s">
        <v>388</v>
      </c>
      <c r="AI56" s="74" t="s">
        <v>228</v>
      </c>
      <c r="AJ56" s="216">
        <f>7182085.22+859420.33</f>
        <v>8041505.5499999998</v>
      </c>
      <c r="AK56" s="219">
        <v>0</v>
      </c>
    </row>
    <row r="57" spans="1:37" ht="189" x14ac:dyDescent="0.25">
      <c r="A57" s="10">
        <v>51</v>
      </c>
      <c r="B57" s="157">
        <v>118957</v>
      </c>
      <c r="C57" s="156">
        <v>5</v>
      </c>
      <c r="D57" s="4" t="s">
        <v>184</v>
      </c>
      <c r="E57" s="11" t="s">
        <v>171</v>
      </c>
      <c r="F57" s="168" t="s">
        <v>127</v>
      </c>
      <c r="G57" s="16" t="s">
        <v>46</v>
      </c>
      <c r="H57" s="16" t="s">
        <v>45</v>
      </c>
      <c r="I57" s="4" t="s">
        <v>213</v>
      </c>
      <c r="J57" s="5" t="s">
        <v>47</v>
      </c>
      <c r="K57" s="6">
        <v>42900</v>
      </c>
      <c r="L57" s="6">
        <v>43722</v>
      </c>
      <c r="M57" s="7">
        <f t="shared" si="108"/>
        <v>83.983862721834797</v>
      </c>
      <c r="N57" s="8" t="s">
        <v>160</v>
      </c>
      <c r="O57" s="8" t="s">
        <v>161</v>
      </c>
      <c r="P57" s="8" t="s">
        <v>161</v>
      </c>
      <c r="Q57" s="13" t="s">
        <v>162</v>
      </c>
      <c r="R57" s="4" t="s">
        <v>36</v>
      </c>
      <c r="S57" s="28">
        <f>T57+U57</f>
        <v>4555318.1900000004</v>
      </c>
      <c r="T57" s="210">
        <v>3673467.24</v>
      </c>
      <c r="U57" s="210">
        <v>881850.95</v>
      </c>
      <c r="V57" s="28">
        <f t="shared" si="109"/>
        <v>0</v>
      </c>
      <c r="W57" s="210">
        <v>0</v>
      </c>
      <c r="X57" s="210">
        <v>0</v>
      </c>
      <c r="Y57" s="28">
        <f t="shared" si="111"/>
        <v>868721.67</v>
      </c>
      <c r="Z57" s="210">
        <v>648258.93000000005</v>
      </c>
      <c r="AA57" s="210">
        <v>220462.74</v>
      </c>
      <c r="AB57" s="28">
        <f t="shared" si="102"/>
        <v>0</v>
      </c>
      <c r="AC57" s="210"/>
      <c r="AD57" s="210"/>
      <c r="AE57" s="50">
        <f t="shared" si="103"/>
        <v>5424039.8600000003</v>
      </c>
      <c r="AF57" s="28">
        <v>0</v>
      </c>
      <c r="AG57" s="28">
        <f t="shared" si="104"/>
        <v>5424039.8600000003</v>
      </c>
      <c r="AH57" s="217" t="s">
        <v>163</v>
      </c>
      <c r="AI57" s="255" t="s">
        <v>193</v>
      </c>
      <c r="AJ57" s="216">
        <v>158885.89000000001</v>
      </c>
      <c r="AK57" s="219">
        <v>0</v>
      </c>
    </row>
    <row r="58" spans="1:37" ht="189" x14ac:dyDescent="0.25">
      <c r="A58" s="10">
        <v>52</v>
      </c>
      <c r="B58" s="157">
        <v>118448</v>
      </c>
      <c r="C58" s="156">
        <v>6</v>
      </c>
      <c r="D58" s="4" t="s">
        <v>179</v>
      </c>
      <c r="E58" s="11" t="s">
        <v>171</v>
      </c>
      <c r="F58" s="168" t="s">
        <v>127</v>
      </c>
      <c r="G58" s="16" t="s">
        <v>49</v>
      </c>
      <c r="H58" s="16" t="s">
        <v>48</v>
      </c>
      <c r="I58" s="4" t="s">
        <v>193</v>
      </c>
      <c r="J58" s="5" t="s">
        <v>50</v>
      </c>
      <c r="K58" s="6">
        <v>42458</v>
      </c>
      <c r="L58" s="6">
        <v>43553</v>
      </c>
      <c r="M58" s="7">
        <f t="shared" si="108"/>
        <v>83.983862836271243</v>
      </c>
      <c r="N58" s="8" t="s">
        <v>160</v>
      </c>
      <c r="O58" s="8" t="s">
        <v>161</v>
      </c>
      <c r="P58" s="8" t="s">
        <v>161</v>
      </c>
      <c r="Q58" s="13" t="s">
        <v>162</v>
      </c>
      <c r="R58" s="4" t="s">
        <v>36</v>
      </c>
      <c r="S58" s="28">
        <f t="shared" si="110"/>
        <v>15492558.379999999</v>
      </c>
      <c r="T58" s="210">
        <v>12493398.539999999</v>
      </c>
      <c r="U58" s="210">
        <v>2999159.84</v>
      </c>
      <c r="V58" s="28">
        <f t="shared" si="109"/>
        <v>0</v>
      </c>
      <c r="W58" s="210">
        <v>0</v>
      </c>
      <c r="X58" s="210">
        <v>0</v>
      </c>
      <c r="Y58" s="28">
        <f t="shared" si="111"/>
        <v>2954507.35</v>
      </c>
      <c r="Z58" s="210">
        <v>2204717.39</v>
      </c>
      <c r="AA58" s="210">
        <v>749789.96</v>
      </c>
      <c r="AB58" s="28">
        <f t="shared" si="102"/>
        <v>0</v>
      </c>
      <c r="AC58" s="210"/>
      <c r="AD58" s="210"/>
      <c r="AE58" s="50">
        <f t="shared" si="103"/>
        <v>18447065.73</v>
      </c>
      <c r="AF58" s="28">
        <v>0</v>
      </c>
      <c r="AG58" s="28">
        <f t="shared" si="104"/>
        <v>18447065.73</v>
      </c>
      <c r="AH58" s="217" t="s">
        <v>163</v>
      </c>
      <c r="AI58" s="74" t="s">
        <v>205</v>
      </c>
      <c r="AJ58" s="216">
        <v>5834444.9199999999</v>
      </c>
      <c r="AK58" s="219">
        <v>0</v>
      </c>
    </row>
    <row r="59" spans="1:37" ht="110.25" x14ac:dyDescent="0.25">
      <c r="A59" s="4">
        <v>53</v>
      </c>
      <c r="B59" s="157">
        <v>118575</v>
      </c>
      <c r="C59" s="156">
        <v>7</v>
      </c>
      <c r="D59" s="4" t="s">
        <v>181</v>
      </c>
      <c r="E59" s="11" t="s">
        <v>171</v>
      </c>
      <c r="F59" s="168" t="s">
        <v>127</v>
      </c>
      <c r="G59" s="16" t="s">
        <v>52</v>
      </c>
      <c r="H59" s="16" t="s">
        <v>51</v>
      </c>
      <c r="I59" s="4" t="s">
        <v>193</v>
      </c>
      <c r="J59" s="5" t="s">
        <v>53</v>
      </c>
      <c r="K59" s="6">
        <v>42592</v>
      </c>
      <c r="L59" s="6">
        <v>43322</v>
      </c>
      <c r="M59" s="7">
        <f t="shared" si="108"/>
        <v>83.983862823517285</v>
      </c>
      <c r="N59" s="8" t="s">
        <v>160</v>
      </c>
      <c r="O59" s="8" t="s">
        <v>161</v>
      </c>
      <c r="P59" s="8" t="s">
        <v>161</v>
      </c>
      <c r="Q59" s="13" t="s">
        <v>162</v>
      </c>
      <c r="R59" s="4" t="s">
        <v>36</v>
      </c>
      <c r="S59" s="28">
        <f t="shared" si="110"/>
        <v>8244072.25</v>
      </c>
      <c r="T59" s="210">
        <v>6648126</v>
      </c>
      <c r="U59" s="210">
        <v>1595946.25</v>
      </c>
      <c r="V59" s="28">
        <f t="shared" si="109"/>
        <v>0</v>
      </c>
      <c r="W59" s="210">
        <v>0</v>
      </c>
      <c r="X59" s="210">
        <v>0</v>
      </c>
      <c r="Y59" s="28">
        <f t="shared" si="111"/>
        <v>1572185.27</v>
      </c>
      <c r="Z59" s="210">
        <v>1173198.71</v>
      </c>
      <c r="AA59" s="210">
        <v>398986.56</v>
      </c>
      <c r="AB59" s="28">
        <f t="shared" si="102"/>
        <v>0</v>
      </c>
      <c r="AC59" s="210"/>
      <c r="AD59" s="210"/>
      <c r="AE59" s="50">
        <f t="shared" si="103"/>
        <v>9816257.5199999996</v>
      </c>
      <c r="AF59" s="28">
        <v>0</v>
      </c>
      <c r="AG59" s="28">
        <f t="shared" si="104"/>
        <v>9816257.5199999996</v>
      </c>
      <c r="AH59" s="217" t="s">
        <v>163</v>
      </c>
      <c r="AI59" s="74" t="s">
        <v>196</v>
      </c>
      <c r="AJ59" s="216">
        <f>1324130.48+173954.09</f>
        <v>1498084.57</v>
      </c>
      <c r="AK59" s="219">
        <v>0</v>
      </c>
    </row>
    <row r="60" spans="1:37" ht="267.75" x14ac:dyDescent="0.25">
      <c r="A60" s="10">
        <v>54</v>
      </c>
      <c r="B60" s="157">
        <v>122100</v>
      </c>
      <c r="C60" s="156">
        <v>8</v>
      </c>
      <c r="D60" s="4" t="s">
        <v>182</v>
      </c>
      <c r="E60" s="11" t="s">
        <v>171</v>
      </c>
      <c r="F60" s="168" t="s">
        <v>127</v>
      </c>
      <c r="G60" s="16" t="s">
        <v>55</v>
      </c>
      <c r="H60" s="16" t="s">
        <v>54</v>
      </c>
      <c r="I60" s="4" t="s">
        <v>193</v>
      </c>
      <c r="J60" s="5" t="s">
        <v>56</v>
      </c>
      <c r="K60" s="6">
        <v>42661</v>
      </c>
      <c r="L60" s="6">
        <v>43573</v>
      </c>
      <c r="M60" s="7">
        <f t="shared" si="108"/>
        <v>83.983862943976007</v>
      </c>
      <c r="N60" s="8" t="s">
        <v>160</v>
      </c>
      <c r="O60" s="8" t="s">
        <v>161</v>
      </c>
      <c r="P60" s="8" t="s">
        <v>161</v>
      </c>
      <c r="Q60" s="13" t="s">
        <v>162</v>
      </c>
      <c r="R60" s="4" t="s">
        <v>36</v>
      </c>
      <c r="S60" s="28">
        <f t="shared" si="110"/>
        <v>1681184.87</v>
      </c>
      <c r="T60" s="210">
        <v>1355729.12</v>
      </c>
      <c r="U60" s="210">
        <v>325455.75</v>
      </c>
      <c r="V60" s="28">
        <f t="shared" si="109"/>
        <v>0</v>
      </c>
      <c r="W60" s="210">
        <v>0</v>
      </c>
      <c r="X60" s="210">
        <v>0</v>
      </c>
      <c r="Y60" s="28">
        <f t="shared" si="111"/>
        <v>320610.25</v>
      </c>
      <c r="Z60" s="210">
        <v>239246.31</v>
      </c>
      <c r="AA60" s="210">
        <v>81363.94</v>
      </c>
      <c r="AB60" s="28">
        <f t="shared" si="102"/>
        <v>0</v>
      </c>
      <c r="AC60" s="210"/>
      <c r="AD60" s="210"/>
      <c r="AE60" s="50">
        <f t="shared" si="103"/>
        <v>2001795.12</v>
      </c>
      <c r="AF60" s="28">
        <v>0</v>
      </c>
      <c r="AG60" s="28">
        <f t="shared" si="104"/>
        <v>2001795.12</v>
      </c>
      <c r="AH60" s="217" t="s">
        <v>163</v>
      </c>
      <c r="AI60" s="74" t="s">
        <v>514</v>
      </c>
      <c r="AJ60" s="216">
        <v>258033.64</v>
      </c>
      <c r="AK60" s="219">
        <v>0</v>
      </c>
    </row>
    <row r="61" spans="1:37" ht="173.25" x14ac:dyDescent="0.25">
      <c r="A61" s="10">
        <v>55</v>
      </c>
      <c r="B61" s="157">
        <v>120313</v>
      </c>
      <c r="C61" s="156">
        <v>9</v>
      </c>
      <c r="D61" s="4" t="s">
        <v>176</v>
      </c>
      <c r="E61" s="11" t="s">
        <v>171</v>
      </c>
      <c r="F61" s="168" t="s">
        <v>127</v>
      </c>
      <c r="G61" s="16" t="s">
        <v>57</v>
      </c>
      <c r="H61" s="16" t="s">
        <v>389</v>
      </c>
      <c r="I61" s="4" t="s">
        <v>217</v>
      </c>
      <c r="J61" s="5" t="s">
        <v>58</v>
      </c>
      <c r="K61" s="6">
        <v>42446</v>
      </c>
      <c r="L61" s="6">
        <v>43541</v>
      </c>
      <c r="M61" s="7">
        <f t="shared" si="108"/>
        <v>83.983862848864632</v>
      </c>
      <c r="N61" s="8" t="s">
        <v>160</v>
      </c>
      <c r="O61" s="8" t="s">
        <v>161</v>
      </c>
      <c r="P61" s="8" t="s">
        <v>161</v>
      </c>
      <c r="Q61" s="13" t="s">
        <v>162</v>
      </c>
      <c r="R61" s="4" t="s">
        <v>36</v>
      </c>
      <c r="S61" s="28">
        <f>T61+U61</f>
        <v>30189820.119999997</v>
      </c>
      <c r="T61" s="210">
        <v>24345459.629999999</v>
      </c>
      <c r="U61" s="210">
        <v>5844360.4900000002</v>
      </c>
      <c r="V61" s="28">
        <v>1966327.81</v>
      </c>
      <c r="W61" s="210">
        <v>1453132.81</v>
      </c>
      <c r="X61" s="210">
        <v>513195</v>
      </c>
      <c r="Y61" s="28">
        <f t="shared" si="111"/>
        <v>3791019.8899999997</v>
      </c>
      <c r="Z61" s="210">
        <v>2843124.76</v>
      </c>
      <c r="AA61" s="210">
        <v>947895.13</v>
      </c>
      <c r="AB61" s="28">
        <f t="shared" si="102"/>
        <v>0</v>
      </c>
      <c r="AC61" s="210"/>
      <c r="AD61" s="210"/>
      <c r="AE61" s="50">
        <f t="shared" si="103"/>
        <v>35947167.819999993</v>
      </c>
      <c r="AF61" s="28">
        <v>0</v>
      </c>
      <c r="AG61" s="28">
        <f t="shared" si="104"/>
        <v>35947167.819999993</v>
      </c>
      <c r="AH61" s="217" t="s">
        <v>163</v>
      </c>
      <c r="AI61" s="74" t="s">
        <v>525</v>
      </c>
      <c r="AJ61" s="216">
        <f>16755776.93+1995192.09</f>
        <v>18750969.02</v>
      </c>
      <c r="AK61" s="219">
        <v>292940.12</v>
      </c>
    </row>
    <row r="62" spans="1:37" ht="409.5" x14ac:dyDescent="0.25">
      <c r="A62" s="4">
        <v>56</v>
      </c>
      <c r="B62" s="157">
        <v>121644</v>
      </c>
      <c r="C62" s="156">
        <v>10</v>
      </c>
      <c r="D62" s="4" t="s">
        <v>182</v>
      </c>
      <c r="E62" s="11" t="s">
        <v>171</v>
      </c>
      <c r="F62" s="168" t="s">
        <v>127</v>
      </c>
      <c r="G62" s="16" t="s">
        <v>59</v>
      </c>
      <c r="H62" s="16" t="s">
        <v>54</v>
      </c>
      <c r="I62" s="4" t="s">
        <v>193</v>
      </c>
      <c r="J62" s="5" t="s">
        <v>60</v>
      </c>
      <c r="K62" s="6">
        <v>42538</v>
      </c>
      <c r="L62" s="6">
        <v>43298</v>
      </c>
      <c r="M62" s="7">
        <f t="shared" si="108"/>
        <v>83.983862739322618</v>
      </c>
      <c r="N62" s="8" t="s">
        <v>160</v>
      </c>
      <c r="O62" s="8" t="s">
        <v>161</v>
      </c>
      <c r="P62" s="8" t="s">
        <v>161</v>
      </c>
      <c r="Q62" s="13" t="s">
        <v>162</v>
      </c>
      <c r="R62" s="4" t="s">
        <v>36</v>
      </c>
      <c r="S62" s="28">
        <f t="shared" si="110"/>
        <v>2777962.48</v>
      </c>
      <c r="T62" s="210">
        <v>2240184.71</v>
      </c>
      <c r="U62" s="210">
        <v>537777.77</v>
      </c>
      <c r="V62" s="28">
        <f t="shared" si="109"/>
        <v>0</v>
      </c>
      <c r="W62" s="210">
        <v>0</v>
      </c>
      <c r="X62" s="210">
        <v>0</v>
      </c>
      <c r="Y62" s="28">
        <f t="shared" si="111"/>
        <v>529771.16</v>
      </c>
      <c r="Z62" s="210">
        <v>395326.72000000003</v>
      </c>
      <c r="AA62" s="210">
        <v>134444.44</v>
      </c>
      <c r="AB62" s="28">
        <f t="shared" si="102"/>
        <v>0</v>
      </c>
      <c r="AC62" s="210"/>
      <c r="AD62" s="210"/>
      <c r="AE62" s="50">
        <f t="shared" si="103"/>
        <v>3307733.64</v>
      </c>
      <c r="AF62" s="28">
        <v>192499.20000000001</v>
      </c>
      <c r="AG62" s="28">
        <f t="shared" si="104"/>
        <v>3500232.8400000003</v>
      </c>
      <c r="AH62" s="217" t="s">
        <v>163</v>
      </c>
      <c r="AI62" s="74" t="s">
        <v>290</v>
      </c>
      <c r="AJ62" s="216">
        <v>0</v>
      </c>
      <c r="AK62" s="219">
        <v>0</v>
      </c>
    </row>
    <row r="63" spans="1:37" ht="346.5" x14ac:dyDescent="0.25">
      <c r="A63" s="10">
        <v>57</v>
      </c>
      <c r="B63" s="157">
        <v>118305</v>
      </c>
      <c r="C63" s="156">
        <v>11</v>
      </c>
      <c r="D63" s="4" t="s">
        <v>176</v>
      </c>
      <c r="E63" s="11" t="s">
        <v>171</v>
      </c>
      <c r="F63" s="168" t="s">
        <v>127</v>
      </c>
      <c r="G63" s="16" t="s">
        <v>62</v>
      </c>
      <c r="H63" s="16" t="s">
        <v>61</v>
      </c>
      <c r="I63" s="4" t="s">
        <v>217</v>
      </c>
      <c r="J63" s="5" t="s">
        <v>63</v>
      </c>
      <c r="K63" s="6">
        <v>42467</v>
      </c>
      <c r="L63" s="6">
        <v>43562</v>
      </c>
      <c r="M63" s="7">
        <f t="shared" si="108"/>
        <v>83.98386285205288</v>
      </c>
      <c r="N63" s="8" t="s">
        <v>160</v>
      </c>
      <c r="O63" s="8" t="s">
        <v>161</v>
      </c>
      <c r="P63" s="8" t="s">
        <v>161</v>
      </c>
      <c r="Q63" s="13" t="s">
        <v>162</v>
      </c>
      <c r="R63" s="4" t="s">
        <v>36</v>
      </c>
      <c r="S63" s="28">
        <f t="shared" si="110"/>
        <v>13566298.970000001</v>
      </c>
      <c r="T63" s="210">
        <v>10940038.15</v>
      </c>
      <c r="U63" s="210">
        <v>2626260.8199999998</v>
      </c>
      <c r="V63" s="28">
        <f t="shared" si="109"/>
        <v>0</v>
      </c>
      <c r="W63" s="210">
        <v>0</v>
      </c>
      <c r="X63" s="210">
        <v>0</v>
      </c>
      <c r="Y63" s="28">
        <f t="shared" si="111"/>
        <v>2587160.17</v>
      </c>
      <c r="Z63" s="210">
        <v>1930594.97</v>
      </c>
      <c r="AA63" s="210">
        <v>656565.19999999995</v>
      </c>
      <c r="AB63" s="28">
        <f t="shared" ref="AB63:AB118" si="112">AC63+AD63</f>
        <v>0</v>
      </c>
      <c r="AC63" s="210"/>
      <c r="AD63" s="210"/>
      <c r="AE63" s="50">
        <f t="shared" si="103"/>
        <v>16153459.140000001</v>
      </c>
      <c r="AF63" s="28">
        <v>0</v>
      </c>
      <c r="AG63" s="28">
        <f t="shared" si="104"/>
        <v>16153459.140000001</v>
      </c>
      <c r="AH63" s="217" t="s">
        <v>163</v>
      </c>
      <c r="AI63" s="74" t="s">
        <v>198</v>
      </c>
      <c r="AJ63" s="216">
        <v>7983854.5899999989</v>
      </c>
      <c r="AK63" s="219">
        <v>0</v>
      </c>
    </row>
    <row r="64" spans="1:37" ht="173.25" x14ac:dyDescent="0.25">
      <c r="A64" s="10">
        <v>58</v>
      </c>
      <c r="B64" s="157">
        <v>118349</v>
      </c>
      <c r="C64" s="156">
        <v>13</v>
      </c>
      <c r="D64" s="4" t="s">
        <v>180</v>
      </c>
      <c r="E64" s="11" t="s">
        <v>171</v>
      </c>
      <c r="F64" s="168" t="s">
        <v>127</v>
      </c>
      <c r="G64" s="16" t="s">
        <v>65</v>
      </c>
      <c r="H64" s="16" t="s">
        <v>64</v>
      </c>
      <c r="I64" s="4" t="s">
        <v>213</v>
      </c>
      <c r="J64" s="5" t="s">
        <v>66</v>
      </c>
      <c r="K64" s="6">
        <v>42663</v>
      </c>
      <c r="L64" s="6">
        <v>43758</v>
      </c>
      <c r="M64" s="7">
        <f t="shared" si="108"/>
        <v>83.983862845432327</v>
      </c>
      <c r="N64" s="8" t="s">
        <v>160</v>
      </c>
      <c r="O64" s="8" t="s">
        <v>161</v>
      </c>
      <c r="P64" s="8" t="s">
        <v>161</v>
      </c>
      <c r="Q64" s="13" t="s">
        <v>162</v>
      </c>
      <c r="R64" s="4" t="s">
        <v>36</v>
      </c>
      <c r="S64" s="28">
        <f t="shared" si="110"/>
        <v>9782795.4699999988</v>
      </c>
      <c r="T64" s="210">
        <v>7888972.2199999997</v>
      </c>
      <c r="U64" s="210">
        <v>1893823.25</v>
      </c>
      <c r="V64" s="28">
        <f t="shared" si="109"/>
        <v>0</v>
      </c>
      <c r="W64" s="210">
        <v>0</v>
      </c>
      <c r="X64" s="210">
        <v>0</v>
      </c>
      <c r="Y64" s="28">
        <f t="shared" si="111"/>
        <v>1865627.3800000001</v>
      </c>
      <c r="Z64" s="210">
        <v>1392171.57</v>
      </c>
      <c r="AA64" s="210">
        <v>473455.81</v>
      </c>
      <c r="AB64" s="28">
        <f t="shared" si="112"/>
        <v>0</v>
      </c>
      <c r="AC64" s="210"/>
      <c r="AD64" s="210"/>
      <c r="AE64" s="50">
        <f t="shared" si="103"/>
        <v>11648422.85</v>
      </c>
      <c r="AF64" s="28">
        <v>0</v>
      </c>
      <c r="AG64" s="28">
        <f t="shared" si="104"/>
        <v>11648422.85</v>
      </c>
      <c r="AH64" s="217" t="s">
        <v>163</v>
      </c>
      <c r="AI64" s="74" t="s">
        <v>202</v>
      </c>
      <c r="AJ64" s="216">
        <v>469782.92000000004</v>
      </c>
      <c r="AK64" s="219">
        <v>0</v>
      </c>
    </row>
    <row r="65" spans="1:37" ht="141.75" x14ac:dyDescent="0.25">
      <c r="A65" s="4">
        <v>59</v>
      </c>
      <c r="B65" s="157">
        <v>118894</v>
      </c>
      <c r="C65" s="156">
        <v>15</v>
      </c>
      <c r="D65" s="4" t="s">
        <v>181</v>
      </c>
      <c r="E65" s="11" t="s">
        <v>171</v>
      </c>
      <c r="F65" s="168" t="s">
        <v>127</v>
      </c>
      <c r="G65" s="16" t="s">
        <v>68</v>
      </c>
      <c r="H65" s="16" t="s">
        <v>67</v>
      </c>
      <c r="I65" s="4" t="s">
        <v>193</v>
      </c>
      <c r="J65" s="5" t="s">
        <v>69</v>
      </c>
      <c r="K65" s="6">
        <v>42717</v>
      </c>
      <c r="L65" s="6">
        <v>43386</v>
      </c>
      <c r="M65" s="7">
        <f t="shared" si="108"/>
        <v>83.983863051796376</v>
      </c>
      <c r="N65" s="8" t="s">
        <v>160</v>
      </c>
      <c r="O65" s="8" t="s">
        <v>161</v>
      </c>
      <c r="P65" s="8" t="s">
        <v>161</v>
      </c>
      <c r="Q65" s="13" t="s">
        <v>162</v>
      </c>
      <c r="R65" s="4" t="s">
        <v>36</v>
      </c>
      <c r="S65" s="28">
        <f t="shared" si="110"/>
        <v>2106832.29</v>
      </c>
      <c r="T65" s="210">
        <v>1698976.68</v>
      </c>
      <c r="U65" s="210">
        <v>407855.61</v>
      </c>
      <c r="V65" s="28">
        <f t="shared" si="109"/>
        <v>0</v>
      </c>
      <c r="W65" s="210">
        <v>0</v>
      </c>
      <c r="X65" s="210">
        <v>0</v>
      </c>
      <c r="Y65" s="28">
        <f t="shared" si="111"/>
        <v>401783.30999999994</v>
      </c>
      <c r="Z65" s="210">
        <v>299819.40999999997</v>
      </c>
      <c r="AA65" s="210">
        <v>101963.9</v>
      </c>
      <c r="AB65" s="28">
        <f t="shared" si="112"/>
        <v>0</v>
      </c>
      <c r="AC65" s="210"/>
      <c r="AD65" s="210"/>
      <c r="AE65" s="50">
        <f t="shared" si="103"/>
        <v>2508615.6</v>
      </c>
      <c r="AF65" s="28">
        <v>154711.20000000001</v>
      </c>
      <c r="AG65" s="28">
        <f t="shared" si="104"/>
        <v>2663326.8000000003</v>
      </c>
      <c r="AH65" s="217" t="s">
        <v>163</v>
      </c>
      <c r="AI65" s="74" t="s">
        <v>197</v>
      </c>
      <c r="AJ65" s="216">
        <v>5817.56</v>
      </c>
      <c r="AK65" s="219">
        <v>0</v>
      </c>
    </row>
    <row r="66" spans="1:37" ht="252" x14ac:dyDescent="0.25">
      <c r="A66" s="10">
        <v>60</v>
      </c>
      <c r="B66" s="157">
        <v>117846</v>
      </c>
      <c r="C66" s="156">
        <v>16</v>
      </c>
      <c r="D66" s="56" t="s">
        <v>179</v>
      </c>
      <c r="E66" s="11" t="s">
        <v>171</v>
      </c>
      <c r="F66" s="168" t="s">
        <v>127</v>
      </c>
      <c r="G66" s="16" t="s">
        <v>128</v>
      </c>
      <c r="H66" s="16" t="s">
        <v>126</v>
      </c>
      <c r="I66" s="4" t="s">
        <v>219</v>
      </c>
      <c r="J66" s="5" t="s">
        <v>129</v>
      </c>
      <c r="K66" s="6">
        <v>42884</v>
      </c>
      <c r="L66" s="6">
        <v>43980</v>
      </c>
      <c r="M66" s="7">
        <f t="shared" si="108"/>
        <v>83.983862818994993</v>
      </c>
      <c r="N66" s="8" t="s">
        <v>160</v>
      </c>
      <c r="O66" s="8" t="s">
        <v>161</v>
      </c>
      <c r="P66" s="8" t="s">
        <v>161</v>
      </c>
      <c r="Q66" s="13" t="s">
        <v>162</v>
      </c>
      <c r="R66" s="4" t="s">
        <v>36</v>
      </c>
      <c r="S66" s="28">
        <f t="shared" si="110"/>
        <v>14853565.879999999</v>
      </c>
      <c r="T66" s="210">
        <v>11978106.76</v>
      </c>
      <c r="U66" s="210">
        <v>2875459.12</v>
      </c>
      <c r="V66" s="28">
        <f t="shared" si="109"/>
        <v>0</v>
      </c>
      <c r="W66" s="210">
        <v>0</v>
      </c>
      <c r="X66" s="210">
        <v>0</v>
      </c>
      <c r="Y66" s="28">
        <f t="shared" si="111"/>
        <v>2832648.33</v>
      </c>
      <c r="Z66" s="210">
        <v>2113783.5499999998</v>
      </c>
      <c r="AA66" s="210">
        <v>718864.78</v>
      </c>
      <c r="AB66" s="28">
        <f t="shared" si="112"/>
        <v>0</v>
      </c>
      <c r="AC66" s="210"/>
      <c r="AD66" s="210"/>
      <c r="AE66" s="50">
        <f t="shared" si="103"/>
        <v>17686214.210000001</v>
      </c>
      <c r="AF66" s="28">
        <v>0</v>
      </c>
      <c r="AG66" s="28">
        <f t="shared" si="104"/>
        <v>17686214.210000001</v>
      </c>
      <c r="AH66" s="217" t="s">
        <v>163</v>
      </c>
      <c r="AI66" s="255" t="s">
        <v>448</v>
      </c>
      <c r="AJ66" s="216">
        <v>804695.64</v>
      </c>
      <c r="AK66" s="219">
        <v>0</v>
      </c>
    </row>
    <row r="67" spans="1:37" ht="189" x14ac:dyDescent="0.25">
      <c r="A67" s="10">
        <v>61</v>
      </c>
      <c r="B67" s="157">
        <v>117841</v>
      </c>
      <c r="C67" s="156">
        <v>17</v>
      </c>
      <c r="D67" s="4" t="s">
        <v>180</v>
      </c>
      <c r="E67" s="11" t="s">
        <v>171</v>
      </c>
      <c r="F67" s="168" t="s">
        <v>127</v>
      </c>
      <c r="G67" s="16" t="s">
        <v>71</v>
      </c>
      <c r="H67" s="16" t="s">
        <v>70</v>
      </c>
      <c r="I67" s="4" t="s">
        <v>193</v>
      </c>
      <c r="J67" s="5" t="s">
        <v>72</v>
      </c>
      <c r="K67" s="6">
        <v>42482</v>
      </c>
      <c r="L67" s="6">
        <v>43577</v>
      </c>
      <c r="M67" s="7">
        <f t="shared" si="108"/>
        <v>83.983862859805768</v>
      </c>
      <c r="N67" s="8" t="s">
        <v>160</v>
      </c>
      <c r="O67" s="8" t="s">
        <v>161</v>
      </c>
      <c r="P67" s="8" t="s">
        <v>161</v>
      </c>
      <c r="Q67" s="13" t="s">
        <v>162</v>
      </c>
      <c r="R67" s="4" t="s">
        <v>36</v>
      </c>
      <c r="S67" s="28">
        <f t="shared" si="110"/>
        <v>9894631.8100000005</v>
      </c>
      <c r="T67" s="210">
        <v>7979158.4800000004</v>
      </c>
      <c r="U67" s="210">
        <v>1915473.33</v>
      </c>
      <c r="V67" s="28">
        <f t="shared" si="109"/>
        <v>0</v>
      </c>
      <c r="W67" s="210">
        <v>0</v>
      </c>
      <c r="X67" s="210">
        <v>0</v>
      </c>
      <c r="Y67" s="28">
        <f t="shared" si="111"/>
        <v>1886955.12</v>
      </c>
      <c r="Z67" s="210">
        <v>1408086.79</v>
      </c>
      <c r="AA67" s="210">
        <v>478868.33</v>
      </c>
      <c r="AB67" s="28">
        <f t="shared" si="112"/>
        <v>0</v>
      </c>
      <c r="AC67" s="210"/>
      <c r="AD67" s="210"/>
      <c r="AE67" s="50">
        <f t="shared" ref="AE67:AE131" si="113">S67+V67+Y67+AB67</f>
        <v>11781586.93</v>
      </c>
      <c r="AF67" s="28">
        <v>0</v>
      </c>
      <c r="AG67" s="28">
        <f t="shared" si="104"/>
        <v>11781586.93</v>
      </c>
      <c r="AH67" s="217" t="s">
        <v>163</v>
      </c>
      <c r="AI67" s="74" t="s">
        <v>370</v>
      </c>
      <c r="AJ67" s="216">
        <v>3440723.81</v>
      </c>
      <c r="AK67" s="219">
        <v>0</v>
      </c>
    </row>
    <row r="68" spans="1:37" ht="173.25" x14ac:dyDescent="0.25">
      <c r="A68" s="4">
        <v>62</v>
      </c>
      <c r="B68" s="157">
        <v>119195</v>
      </c>
      <c r="C68" s="156">
        <v>18</v>
      </c>
      <c r="D68" s="4" t="s">
        <v>177</v>
      </c>
      <c r="E68" s="11" t="s">
        <v>171</v>
      </c>
      <c r="F68" s="168" t="s">
        <v>127</v>
      </c>
      <c r="G68" s="16" t="s">
        <v>74</v>
      </c>
      <c r="H68" s="16" t="s">
        <v>73</v>
      </c>
      <c r="I68" s="4" t="s">
        <v>193</v>
      </c>
      <c r="J68" s="5" t="s">
        <v>75</v>
      </c>
      <c r="K68" s="6">
        <v>42464</v>
      </c>
      <c r="L68" s="6">
        <v>43500</v>
      </c>
      <c r="M68" s="7">
        <f t="shared" si="108"/>
        <v>83.983862838046434</v>
      </c>
      <c r="N68" s="8" t="s">
        <v>160</v>
      </c>
      <c r="O68" s="8" t="s">
        <v>161</v>
      </c>
      <c r="P68" s="8" t="s">
        <v>161</v>
      </c>
      <c r="Q68" s="13" t="s">
        <v>162</v>
      </c>
      <c r="R68" s="4" t="s">
        <v>36</v>
      </c>
      <c r="S68" s="28">
        <f t="shared" si="110"/>
        <v>3639337.0599999996</v>
      </c>
      <c r="T68" s="210">
        <v>2934808.26</v>
      </c>
      <c r="U68" s="210">
        <v>704528.8</v>
      </c>
      <c r="V68" s="28">
        <f t="shared" si="109"/>
        <v>0</v>
      </c>
      <c r="W68" s="210">
        <v>0</v>
      </c>
      <c r="X68" s="210">
        <v>0</v>
      </c>
      <c r="Y68" s="28">
        <f t="shared" si="111"/>
        <v>694039.54</v>
      </c>
      <c r="Z68" s="210">
        <v>517907.34</v>
      </c>
      <c r="AA68" s="210">
        <v>176132.2</v>
      </c>
      <c r="AB68" s="28">
        <f t="shared" si="112"/>
        <v>0</v>
      </c>
      <c r="AC68" s="210"/>
      <c r="AD68" s="210"/>
      <c r="AE68" s="50">
        <f t="shared" si="113"/>
        <v>4333376.5999999996</v>
      </c>
      <c r="AF68" s="28">
        <v>0</v>
      </c>
      <c r="AG68" s="28">
        <f t="shared" si="104"/>
        <v>4333376.5999999996</v>
      </c>
      <c r="AH68" s="217" t="s">
        <v>163</v>
      </c>
      <c r="AI68" s="74" t="s">
        <v>279</v>
      </c>
      <c r="AJ68" s="216">
        <f>452513.95+76690.71</f>
        <v>529204.66</v>
      </c>
      <c r="AK68" s="219">
        <v>0</v>
      </c>
    </row>
    <row r="69" spans="1:37" ht="204.75" x14ac:dyDescent="0.25">
      <c r="A69" s="10">
        <v>63</v>
      </c>
      <c r="B69" s="157">
        <v>118157</v>
      </c>
      <c r="C69" s="156">
        <v>19</v>
      </c>
      <c r="D69" s="4" t="s">
        <v>183</v>
      </c>
      <c r="E69" s="11" t="s">
        <v>171</v>
      </c>
      <c r="F69" s="168" t="s">
        <v>127</v>
      </c>
      <c r="G69" s="16" t="s">
        <v>77</v>
      </c>
      <c r="H69" s="16" t="s">
        <v>76</v>
      </c>
      <c r="I69" s="4" t="s">
        <v>193</v>
      </c>
      <c r="J69" s="5" t="s">
        <v>78</v>
      </c>
      <c r="K69" s="6">
        <v>42446</v>
      </c>
      <c r="L69" s="6">
        <v>43360</v>
      </c>
      <c r="M69" s="7">
        <f t="shared" si="108"/>
        <v>83.983862865891041</v>
      </c>
      <c r="N69" s="8" t="s">
        <v>160</v>
      </c>
      <c r="O69" s="8" t="s">
        <v>161</v>
      </c>
      <c r="P69" s="8" t="s">
        <v>161</v>
      </c>
      <c r="Q69" s="13" t="s">
        <v>162</v>
      </c>
      <c r="R69" s="4" t="s">
        <v>36</v>
      </c>
      <c r="S69" s="28">
        <f t="shared" si="110"/>
        <v>3627735.48</v>
      </c>
      <c r="T69" s="210">
        <v>2925452.6</v>
      </c>
      <c r="U69" s="210">
        <v>702282.88</v>
      </c>
      <c r="V69" s="28">
        <f t="shared" si="109"/>
        <v>0</v>
      </c>
      <c r="W69" s="210">
        <v>0</v>
      </c>
      <c r="X69" s="210">
        <v>0</v>
      </c>
      <c r="Y69" s="28">
        <f t="shared" si="111"/>
        <v>691827.06</v>
      </c>
      <c r="Z69" s="210">
        <v>516256.34</v>
      </c>
      <c r="AA69" s="210">
        <v>175570.72</v>
      </c>
      <c r="AB69" s="28">
        <f t="shared" si="112"/>
        <v>0</v>
      </c>
      <c r="AC69" s="210"/>
      <c r="AD69" s="210"/>
      <c r="AE69" s="50">
        <f t="shared" si="113"/>
        <v>4319562.54</v>
      </c>
      <c r="AF69" s="28">
        <v>0</v>
      </c>
      <c r="AG69" s="28">
        <f t="shared" si="104"/>
        <v>4319562.54</v>
      </c>
      <c r="AH69" s="217" t="s">
        <v>163</v>
      </c>
      <c r="AI69" s="74" t="s">
        <v>280</v>
      </c>
      <c r="AJ69" s="216">
        <f>457510.12+31100.83</f>
        <v>488610.95</v>
      </c>
      <c r="AK69" s="219">
        <v>0</v>
      </c>
    </row>
    <row r="70" spans="1:37" ht="141.75" x14ac:dyDescent="0.25">
      <c r="A70" s="10">
        <v>64</v>
      </c>
      <c r="B70" s="157">
        <v>119196</v>
      </c>
      <c r="C70" s="156">
        <v>20</v>
      </c>
      <c r="D70" s="4" t="s">
        <v>177</v>
      </c>
      <c r="E70" s="11" t="s">
        <v>171</v>
      </c>
      <c r="F70" s="168" t="s">
        <v>127</v>
      </c>
      <c r="G70" s="16" t="s">
        <v>79</v>
      </c>
      <c r="H70" s="16" t="s">
        <v>73</v>
      </c>
      <c r="I70" s="4" t="s">
        <v>221</v>
      </c>
      <c r="J70" s="5" t="s">
        <v>80</v>
      </c>
      <c r="K70" s="6">
        <v>42464</v>
      </c>
      <c r="L70" s="6">
        <v>43925</v>
      </c>
      <c r="M70" s="7">
        <f t="shared" si="108"/>
        <v>83.98386284004664</v>
      </c>
      <c r="N70" s="8" t="s">
        <v>160</v>
      </c>
      <c r="O70" s="8" t="s">
        <v>161</v>
      </c>
      <c r="P70" s="8" t="s">
        <v>161</v>
      </c>
      <c r="Q70" s="13" t="s">
        <v>162</v>
      </c>
      <c r="R70" s="4" t="s">
        <v>36</v>
      </c>
      <c r="S70" s="28">
        <f t="shared" si="110"/>
        <v>16139137.140000001</v>
      </c>
      <c r="T70" s="210">
        <v>13014807.98</v>
      </c>
      <c r="U70" s="210">
        <v>3124329.16</v>
      </c>
      <c r="V70" s="28">
        <f t="shared" si="109"/>
        <v>0</v>
      </c>
      <c r="W70" s="210">
        <v>0</v>
      </c>
      <c r="X70" s="210">
        <v>0</v>
      </c>
      <c r="Y70" s="28">
        <f t="shared" si="111"/>
        <v>3077813.11</v>
      </c>
      <c r="Z70" s="210">
        <v>2296730.8199999998</v>
      </c>
      <c r="AA70" s="210">
        <v>781082.29</v>
      </c>
      <c r="AB70" s="28">
        <f t="shared" si="112"/>
        <v>0</v>
      </c>
      <c r="AC70" s="210"/>
      <c r="AD70" s="210"/>
      <c r="AE70" s="50">
        <f t="shared" si="113"/>
        <v>19216950.25</v>
      </c>
      <c r="AF70" s="28">
        <v>0</v>
      </c>
      <c r="AG70" s="28">
        <f t="shared" si="104"/>
        <v>19216950.25</v>
      </c>
      <c r="AH70" s="217" t="s">
        <v>163</v>
      </c>
      <c r="AI70" s="74" t="s">
        <v>278</v>
      </c>
      <c r="AJ70" s="216">
        <v>616995.39</v>
      </c>
      <c r="AK70" s="219">
        <v>0</v>
      </c>
    </row>
    <row r="71" spans="1:37" ht="409.5" x14ac:dyDescent="0.25">
      <c r="A71" s="4">
        <v>65</v>
      </c>
      <c r="B71" s="157">
        <v>118158</v>
      </c>
      <c r="C71" s="156">
        <v>21</v>
      </c>
      <c r="D71" s="4" t="s">
        <v>183</v>
      </c>
      <c r="E71" s="11" t="s">
        <v>171</v>
      </c>
      <c r="F71" s="168" t="s">
        <v>127</v>
      </c>
      <c r="G71" s="16" t="s">
        <v>81</v>
      </c>
      <c r="H71" s="16" t="s">
        <v>76</v>
      </c>
      <c r="I71" s="4" t="s">
        <v>500</v>
      </c>
      <c r="J71" s="5" t="s">
        <v>82</v>
      </c>
      <c r="K71" s="6">
        <v>42516</v>
      </c>
      <c r="L71" s="6">
        <v>43430</v>
      </c>
      <c r="M71" s="7">
        <f t="shared" si="108"/>
        <v>83.983862895923082</v>
      </c>
      <c r="N71" s="8" t="s">
        <v>160</v>
      </c>
      <c r="O71" s="8" t="s">
        <v>161</v>
      </c>
      <c r="P71" s="8" t="s">
        <v>161</v>
      </c>
      <c r="Q71" s="13" t="s">
        <v>162</v>
      </c>
      <c r="R71" s="4" t="s">
        <v>36</v>
      </c>
      <c r="S71" s="28">
        <f t="shared" si="110"/>
        <v>11413787.699999999</v>
      </c>
      <c r="T71" s="210">
        <v>9204225.3699999992</v>
      </c>
      <c r="U71" s="210">
        <v>2209562.33</v>
      </c>
      <c r="V71" s="28">
        <f t="shared" si="109"/>
        <v>0</v>
      </c>
      <c r="W71" s="210">
        <v>0</v>
      </c>
      <c r="X71" s="210">
        <v>0</v>
      </c>
      <c r="Y71" s="28">
        <f t="shared" si="111"/>
        <v>2176665.64</v>
      </c>
      <c r="Z71" s="210">
        <v>1624275.04</v>
      </c>
      <c r="AA71" s="210">
        <v>552390.6</v>
      </c>
      <c r="AB71" s="28">
        <f t="shared" si="112"/>
        <v>0</v>
      </c>
      <c r="AC71" s="210"/>
      <c r="AD71" s="210"/>
      <c r="AE71" s="50">
        <f t="shared" si="113"/>
        <v>13590453.34</v>
      </c>
      <c r="AF71" s="28">
        <v>16355.96</v>
      </c>
      <c r="AG71" s="28">
        <f t="shared" si="104"/>
        <v>13606809.300000001</v>
      </c>
      <c r="AH71" s="217" t="s">
        <v>163</v>
      </c>
      <c r="AI71" s="74" t="s">
        <v>649</v>
      </c>
      <c r="AJ71" s="216">
        <f>1854921.77+82241.2</f>
        <v>1937162.97</v>
      </c>
      <c r="AK71" s="219">
        <v>0</v>
      </c>
    </row>
    <row r="72" spans="1:37" ht="236.25" x14ac:dyDescent="0.25">
      <c r="A72" s="10">
        <v>66</v>
      </c>
      <c r="B72" s="157">
        <v>118159</v>
      </c>
      <c r="C72" s="156">
        <v>22</v>
      </c>
      <c r="D72" s="4" t="s">
        <v>183</v>
      </c>
      <c r="E72" s="11" t="s">
        <v>171</v>
      </c>
      <c r="F72" s="168" t="s">
        <v>127</v>
      </c>
      <c r="G72" s="16" t="s">
        <v>83</v>
      </c>
      <c r="H72" s="16" t="s">
        <v>76</v>
      </c>
      <c r="I72" s="4" t="s">
        <v>209</v>
      </c>
      <c r="J72" s="5" t="s">
        <v>84</v>
      </c>
      <c r="K72" s="6">
        <v>42446</v>
      </c>
      <c r="L72" s="6">
        <v>43176</v>
      </c>
      <c r="M72" s="7">
        <f t="shared" si="108"/>
        <v>83.983862881462997</v>
      </c>
      <c r="N72" s="8" t="s">
        <v>160</v>
      </c>
      <c r="O72" s="8" t="s">
        <v>161</v>
      </c>
      <c r="P72" s="8" t="s">
        <v>161</v>
      </c>
      <c r="Q72" s="13" t="s">
        <v>162</v>
      </c>
      <c r="R72" s="4" t="s">
        <v>36</v>
      </c>
      <c r="S72" s="28">
        <f t="shared" si="110"/>
        <v>13490539.449999999</v>
      </c>
      <c r="T72" s="210">
        <v>10878944.699999999</v>
      </c>
      <c r="U72" s="210">
        <v>2611594.75</v>
      </c>
      <c r="V72" s="28">
        <f t="shared" si="109"/>
        <v>0</v>
      </c>
      <c r="W72" s="210">
        <v>0</v>
      </c>
      <c r="X72" s="210">
        <v>0</v>
      </c>
      <c r="Y72" s="28">
        <f t="shared" si="111"/>
        <v>2572712.4500000002</v>
      </c>
      <c r="Z72" s="210">
        <v>1919813.76</v>
      </c>
      <c r="AA72" s="210">
        <v>652898.68999999994</v>
      </c>
      <c r="AB72" s="28">
        <f t="shared" si="112"/>
        <v>0</v>
      </c>
      <c r="AC72" s="210"/>
      <c r="AD72" s="210"/>
      <c r="AE72" s="50">
        <f t="shared" si="113"/>
        <v>16063251.899999999</v>
      </c>
      <c r="AF72" s="28">
        <v>0</v>
      </c>
      <c r="AG72" s="28">
        <f t="shared" si="104"/>
        <v>16063251.899999999</v>
      </c>
      <c r="AH72" s="217" t="s">
        <v>388</v>
      </c>
      <c r="AI72" s="74" t="s">
        <v>226</v>
      </c>
      <c r="AJ72" s="216">
        <v>11200209.65</v>
      </c>
      <c r="AK72" s="219">
        <v>0</v>
      </c>
    </row>
    <row r="73" spans="1:37" ht="283.5" x14ac:dyDescent="0.25">
      <c r="A73" s="10">
        <v>67</v>
      </c>
      <c r="B73" s="157">
        <v>118427</v>
      </c>
      <c r="C73" s="156">
        <v>23</v>
      </c>
      <c r="D73" s="4" t="s">
        <v>178</v>
      </c>
      <c r="E73" s="11" t="s">
        <v>171</v>
      </c>
      <c r="F73" s="168" t="s">
        <v>127</v>
      </c>
      <c r="G73" s="16" t="s">
        <v>86</v>
      </c>
      <c r="H73" s="16" t="s">
        <v>85</v>
      </c>
      <c r="I73" s="4" t="s">
        <v>193</v>
      </c>
      <c r="J73" s="5" t="s">
        <v>87</v>
      </c>
      <c r="K73" s="6">
        <v>42459</v>
      </c>
      <c r="L73" s="6">
        <v>43524</v>
      </c>
      <c r="M73" s="7">
        <f t="shared" si="108"/>
        <v>83.983862871845758</v>
      </c>
      <c r="N73" s="8" t="s">
        <v>160</v>
      </c>
      <c r="O73" s="8" t="s">
        <v>161</v>
      </c>
      <c r="P73" s="8" t="s">
        <v>161</v>
      </c>
      <c r="Q73" s="13" t="s">
        <v>162</v>
      </c>
      <c r="R73" s="4" t="s">
        <v>36</v>
      </c>
      <c r="S73" s="28">
        <f t="shared" si="110"/>
        <v>6252507.04</v>
      </c>
      <c r="T73" s="210">
        <v>5042102.18</v>
      </c>
      <c r="U73" s="210">
        <v>1210404.8600000001</v>
      </c>
      <c r="V73" s="28">
        <f t="shared" si="109"/>
        <v>0</v>
      </c>
      <c r="W73" s="210">
        <v>0</v>
      </c>
      <c r="X73" s="210">
        <v>0</v>
      </c>
      <c r="Y73" s="28">
        <f t="shared" si="111"/>
        <v>1192383.95</v>
      </c>
      <c r="Z73" s="210">
        <v>889782.73</v>
      </c>
      <c r="AA73" s="210">
        <v>302601.21999999997</v>
      </c>
      <c r="AB73" s="28">
        <f t="shared" si="112"/>
        <v>0</v>
      </c>
      <c r="AC73" s="210"/>
      <c r="AD73" s="210"/>
      <c r="AE73" s="50">
        <f t="shared" si="113"/>
        <v>7444890.9900000002</v>
      </c>
      <c r="AF73" s="28">
        <v>0</v>
      </c>
      <c r="AG73" s="28">
        <f t="shared" si="104"/>
        <v>7444890.9900000002</v>
      </c>
      <c r="AH73" s="217" t="s">
        <v>163</v>
      </c>
      <c r="AI73" s="256" t="s">
        <v>515</v>
      </c>
      <c r="AJ73" s="216">
        <f>2700089.65+45607.36</f>
        <v>2745697.01</v>
      </c>
      <c r="AK73" s="219">
        <v>0</v>
      </c>
    </row>
    <row r="74" spans="1:37" ht="173.25" x14ac:dyDescent="0.25">
      <c r="A74" s="4">
        <v>68</v>
      </c>
      <c r="B74" s="157">
        <v>118584</v>
      </c>
      <c r="C74" s="156">
        <v>24</v>
      </c>
      <c r="D74" s="4" t="s">
        <v>176</v>
      </c>
      <c r="E74" s="11" t="s">
        <v>171</v>
      </c>
      <c r="F74" s="168" t="s">
        <v>127</v>
      </c>
      <c r="G74" s="16" t="s">
        <v>89</v>
      </c>
      <c r="H74" s="16" t="s">
        <v>88</v>
      </c>
      <c r="I74" s="4" t="s">
        <v>193</v>
      </c>
      <c r="J74" s="5" t="s">
        <v>90</v>
      </c>
      <c r="K74" s="6">
        <v>42454</v>
      </c>
      <c r="L74" s="6">
        <v>43490</v>
      </c>
      <c r="M74" s="7">
        <f t="shared" si="108"/>
        <v>83.983862869823341</v>
      </c>
      <c r="N74" s="8" t="s">
        <v>160</v>
      </c>
      <c r="O74" s="8" t="s">
        <v>161</v>
      </c>
      <c r="P74" s="8" t="s">
        <v>161</v>
      </c>
      <c r="Q74" s="13" t="s">
        <v>162</v>
      </c>
      <c r="R74" s="4" t="s">
        <v>36</v>
      </c>
      <c r="S74" s="28">
        <f t="shared" si="110"/>
        <v>2984368.02</v>
      </c>
      <c r="T74" s="210">
        <v>2406632.79</v>
      </c>
      <c r="U74" s="210">
        <v>577735.23</v>
      </c>
      <c r="V74" s="28">
        <f t="shared" si="109"/>
        <v>0</v>
      </c>
      <c r="W74" s="210">
        <v>0</v>
      </c>
      <c r="X74" s="210">
        <v>0</v>
      </c>
      <c r="Y74" s="28">
        <f t="shared" si="111"/>
        <v>569133.71</v>
      </c>
      <c r="Z74" s="210">
        <v>424699.9</v>
      </c>
      <c r="AA74" s="210">
        <v>144433.81</v>
      </c>
      <c r="AB74" s="28">
        <f t="shared" si="112"/>
        <v>0</v>
      </c>
      <c r="AC74" s="210"/>
      <c r="AD74" s="210"/>
      <c r="AE74" s="50">
        <f t="shared" si="113"/>
        <v>3553501.73</v>
      </c>
      <c r="AF74" s="50"/>
      <c r="AG74" s="28">
        <f t="shared" si="104"/>
        <v>3553501.73</v>
      </c>
      <c r="AH74" s="257" t="s">
        <v>163</v>
      </c>
      <c r="AI74" s="258" t="s">
        <v>192</v>
      </c>
      <c r="AJ74" s="216">
        <f>51639.73+64908.11</f>
        <v>116547.84</v>
      </c>
      <c r="AK74" s="219">
        <v>0</v>
      </c>
    </row>
    <row r="75" spans="1:37" ht="189" x14ac:dyDescent="0.25">
      <c r="A75" s="10">
        <v>69</v>
      </c>
      <c r="B75" s="157">
        <v>117834</v>
      </c>
      <c r="C75" s="156">
        <v>25</v>
      </c>
      <c r="D75" s="4" t="s">
        <v>178</v>
      </c>
      <c r="E75" s="11" t="s">
        <v>171</v>
      </c>
      <c r="F75" s="168" t="s">
        <v>127</v>
      </c>
      <c r="G75" s="16" t="s">
        <v>91</v>
      </c>
      <c r="H75" s="16" t="s">
        <v>85</v>
      </c>
      <c r="I75" s="4" t="s">
        <v>222</v>
      </c>
      <c r="J75" s="5" t="s">
        <v>92</v>
      </c>
      <c r="K75" s="6">
        <v>42459</v>
      </c>
      <c r="L75" s="6">
        <v>43434</v>
      </c>
      <c r="M75" s="7">
        <f t="shared" si="108"/>
        <v>83.983862877433253</v>
      </c>
      <c r="N75" s="8" t="s">
        <v>160</v>
      </c>
      <c r="O75" s="8" t="s">
        <v>161</v>
      </c>
      <c r="P75" s="8" t="s">
        <v>161</v>
      </c>
      <c r="Q75" s="13" t="s">
        <v>162</v>
      </c>
      <c r="R75" s="4" t="s">
        <v>36</v>
      </c>
      <c r="S75" s="28">
        <f t="shared" si="110"/>
        <v>11174376.890000001</v>
      </c>
      <c r="T75" s="210">
        <v>9011161.3900000006</v>
      </c>
      <c r="U75" s="210">
        <v>2163215.5</v>
      </c>
      <c r="V75" s="28">
        <f t="shared" si="109"/>
        <v>0</v>
      </c>
      <c r="W75" s="210">
        <v>0</v>
      </c>
      <c r="X75" s="210">
        <v>0</v>
      </c>
      <c r="Y75" s="28">
        <f t="shared" si="111"/>
        <v>2131008.8199999998</v>
      </c>
      <c r="Z75" s="210">
        <v>1590204.95</v>
      </c>
      <c r="AA75" s="210">
        <v>540803.87</v>
      </c>
      <c r="AB75" s="28">
        <f t="shared" si="112"/>
        <v>0</v>
      </c>
      <c r="AC75" s="210"/>
      <c r="AD75" s="210"/>
      <c r="AE75" s="50">
        <f t="shared" si="113"/>
        <v>13305385.710000001</v>
      </c>
      <c r="AF75" s="28">
        <v>0</v>
      </c>
      <c r="AG75" s="28">
        <f t="shared" si="104"/>
        <v>13305385.710000001</v>
      </c>
      <c r="AH75" s="217" t="s">
        <v>163</v>
      </c>
      <c r="AI75" s="256" t="s">
        <v>203</v>
      </c>
      <c r="AJ75" s="216">
        <f>4814425.83+239093.69</f>
        <v>5053519.5200000005</v>
      </c>
      <c r="AK75" s="219">
        <v>0</v>
      </c>
    </row>
    <row r="76" spans="1:37" ht="220.5" x14ac:dyDescent="0.25">
      <c r="A76" s="10">
        <v>70</v>
      </c>
      <c r="B76" s="157">
        <v>118419</v>
      </c>
      <c r="C76" s="156">
        <v>26</v>
      </c>
      <c r="D76" s="4" t="s">
        <v>176</v>
      </c>
      <c r="E76" s="11" t="s">
        <v>171</v>
      </c>
      <c r="F76" s="168" t="s">
        <v>127</v>
      </c>
      <c r="G76" s="16" t="s">
        <v>93</v>
      </c>
      <c r="H76" s="16" t="s">
        <v>85</v>
      </c>
      <c r="I76" s="4" t="s">
        <v>193</v>
      </c>
      <c r="J76" s="5" t="s">
        <v>94</v>
      </c>
      <c r="K76" s="6">
        <v>42458</v>
      </c>
      <c r="L76" s="6">
        <v>43553</v>
      </c>
      <c r="M76" s="7">
        <f t="shared" si="108"/>
        <v>83.983862783018438</v>
      </c>
      <c r="N76" s="8" t="s">
        <v>160</v>
      </c>
      <c r="O76" s="8" t="s">
        <v>161</v>
      </c>
      <c r="P76" s="8" t="s">
        <v>161</v>
      </c>
      <c r="Q76" s="13" t="s">
        <v>162</v>
      </c>
      <c r="R76" s="4" t="s">
        <v>36</v>
      </c>
      <c r="S76" s="28">
        <f t="shared" si="110"/>
        <v>3637178.37</v>
      </c>
      <c r="T76" s="210">
        <v>2933067.47</v>
      </c>
      <c r="U76" s="210">
        <v>704110.9</v>
      </c>
      <c r="V76" s="28">
        <f t="shared" si="109"/>
        <v>0</v>
      </c>
      <c r="W76" s="210">
        <v>0</v>
      </c>
      <c r="X76" s="210">
        <v>0</v>
      </c>
      <c r="Y76" s="28">
        <f t="shared" si="111"/>
        <v>693627.87</v>
      </c>
      <c r="Z76" s="210">
        <v>517600.14</v>
      </c>
      <c r="AA76" s="210">
        <v>176027.73</v>
      </c>
      <c r="AB76" s="28">
        <f t="shared" si="112"/>
        <v>0</v>
      </c>
      <c r="AC76" s="210"/>
      <c r="AD76" s="210"/>
      <c r="AE76" s="50">
        <f t="shared" si="113"/>
        <v>4330806.24</v>
      </c>
      <c r="AF76" s="28">
        <v>0</v>
      </c>
      <c r="AG76" s="28">
        <f t="shared" si="104"/>
        <v>4330806.24</v>
      </c>
      <c r="AH76" s="217" t="s">
        <v>163</v>
      </c>
      <c r="AI76" s="258" t="s">
        <v>199</v>
      </c>
      <c r="AJ76" s="216">
        <f>137690.72+51834.75</f>
        <v>189525.47</v>
      </c>
      <c r="AK76" s="219">
        <v>0</v>
      </c>
    </row>
    <row r="77" spans="1:37" ht="315" x14ac:dyDescent="0.25">
      <c r="A77" s="4">
        <v>71</v>
      </c>
      <c r="B77" s="157">
        <v>118319</v>
      </c>
      <c r="C77" s="156">
        <v>27</v>
      </c>
      <c r="D77" s="4" t="s">
        <v>180</v>
      </c>
      <c r="E77" s="11" t="s">
        <v>171</v>
      </c>
      <c r="F77" s="168" t="s">
        <v>127</v>
      </c>
      <c r="G77" s="16" t="s">
        <v>96</v>
      </c>
      <c r="H77" s="16" t="s">
        <v>95</v>
      </c>
      <c r="I77" s="4" t="s">
        <v>214</v>
      </c>
      <c r="J77" s="5" t="s">
        <v>97</v>
      </c>
      <c r="K77" s="6">
        <v>42585</v>
      </c>
      <c r="L77" s="6">
        <v>43680</v>
      </c>
      <c r="M77" s="7">
        <f t="shared" si="108"/>
        <v>83.983862824473448</v>
      </c>
      <c r="N77" s="8" t="s">
        <v>160</v>
      </c>
      <c r="O77" s="8" t="s">
        <v>161</v>
      </c>
      <c r="P77" s="8" t="s">
        <v>161</v>
      </c>
      <c r="Q77" s="13" t="s">
        <v>162</v>
      </c>
      <c r="R77" s="4" t="s">
        <v>36</v>
      </c>
      <c r="S77" s="28">
        <f t="shared" si="110"/>
        <v>17052953.060000002</v>
      </c>
      <c r="T77" s="210">
        <v>13751720.9</v>
      </c>
      <c r="U77" s="210">
        <v>3301232.16</v>
      </c>
      <c r="V77" s="28">
        <f t="shared" si="109"/>
        <v>0</v>
      </c>
      <c r="W77" s="210">
        <v>0</v>
      </c>
      <c r="X77" s="210">
        <v>0</v>
      </c>
      <c r="Y77" s="28">
        <f t="shared" si="111"/>
        <v>3252082.32</v>
      </c>
      <c r="Z77" s="210">
        <v>2426774.2799999998</v>
      </c>
      <c r="AA77" s="210">
        <v>825308.04</v>
      </c>
      <c r="AB77" s="28">
        <f t="shared" si="112"/>
        <v>0</v>
      </c>
      <c r="AC77" s="210"/>
      <c r="AD77" s="210"/>
      <c r="AE77" s="50">
        <f t="shared" si="113"/>
        <v>20305035.380000003</v>
      </c>
      <c r="AF77" s="28">
        <v>0</v>
      </c>
      <c r="AG77" s="28">
        <f t="shared" si="104"/>
        <v>20305035.380000003</v>
      </c>
      <c r="AH77" s="217" t="s">
        <v>163</v>
      </c>
      <c r="AI77" s="74" t="s">
        <v>524</v>
      </c>
      <c r="AJ77" s="216">
        <v>9339801.1999999993</v>
      </c>
      <c r="AK77" s="219">
        <v>0</v>
      </c>
    </row>
    <row r="78" spans="1:37" ht="236.25" x14ac:dyDescent="0.25">
      <c r="A78" s="10">
        <v>72</v>
      </c>
      <c r="B78" s="157">
        <v>117834</v>
      </c>
      <c r="C78" s="156">
        <v>28</v>
      </c>
      <c r="D78" s="4" t="s">
        <v>182</v>
      </c>
      <c r="E78" s="11" t="s">
        <v>171</v>
      </c>
      <c r="F78" s="168" t="s">
        <v>127</v>
      </c>
      <c r="G78" s="16" t="s">
        <v>98</v>
      </c>
      <c r="H78" s="16" t="s">
        <v>85</v>
      </c>
      <c r="I78" s="4" t="s">
        <v>218</v>
      </c>
      <c r="J78" s="5" t="s">
        <v>99</v>
      </c>
      <c r="K78" s="6">
        <v>42515</v>
      </c>
      <c r="L78" s="6">
        <v>43610</v>
      </c>
      <c r="M78" s="7">
        <f t="shared" si="108"/>
        <v>83.983862839308514</v>
      </c>
      <c r="N78" s="8" t="s">
        <v>160</v>
      </c>
      <c r="O78" s="8" t="s">
        <v>161</v>
      </c>
      <c r="P78" s="8" t="s">
        <v>161</v>
      </c>
      <c r="Q78" s="13" t="s">
        <v>162</v>
      </c>
      <c r="R78" s="4" t="s">
        <v>36</v>
      </c>
      <c r="S78" s="28">
        <f t="shared" si="110"/>
        <v>36908560.939999998</v>
      </c>
      <c r="T78" s="210">
        <v>29763538.73</v>
      </c>
      <c r="U78" s="210">
        <v>7145022.21</v>
      </c>
      <c r="V78" s="28">
        <f t="shared" si="109"/>
        <v>0</v>
      </c>
      <c r="W78" s="210">
        <v>0</v>
      </c>
      <c r="X78" s="210">
        <v>0</v>
      </c>
      <c r="Y78" s="28">
        <f t="shared" si="111"/>
        <v>7038644.7400000002</v>
      </c>
      <c r="Z78" s="210">
        <v>5252389.1900000004</v>
      </c>
      <c r="AA78" s="210">
        <v>1786255.55</v>
      </c>
      <c r="AB78" s="28">
        <f t="shared" si="112"/>
        <v>0</v>
      </c>
      <c r="AC78" s="210"/>
      <c r="AD78" s="210"/>
      <c r="AE78" s="50">
        <f t="shared" si="113"/>
        <v>43947205.68</v>
      </c>
      <c r="AF78" s="28">
        <v>0</v>
      </c>
      <c r="AG78" s="28">
        <f t="shared" si="104"/>
        <v>43947205.68</v>
      </c>
      <c r="AH78" s="217" t="s">
        <v>163</v>
      </c>
      <c r="AI78" s="74" t="s">
        <v>499</v>
      </c>
      <c r="AJ78" s="216">
        <v>11464350.640000001</v>
      </c>
      <c r="AK78" s="219">
        <v>0</v>
      </c>
    </row>
    <row r="79" spans="1:37" ht="252" x14ac:dyDescent="0.25">
      <c r="A79" s="10">
        <v>73</v>
      </c>
      <c r="B79" s="157">
        <v>119993</v>
      </c>
      <c r="C79" s="156">
        <v>29</v>
      </c>
      <c r="D79" s="4" t="s">
        <v>178</v>
      </c>
      <c r="E79" s="11" t="s">
        <v>171</v>
      </c>
      <c r="F79" s="168" t="s">
        <v>127</v>
      </c>
      <c r="G79" s="16" t="s">
        <v>101</v>
      </c>
      <c r="H79" s="16" t="s">
        <v>100</v>
      </c>
      <c r="I79" s="4" t="s">
        <v>223</v>
      </c>
      <c r="J79" s="5" t="s">
        <v>102</v>
      </c>
      <c r="K79" s="6">
        <v>42569</v>
      </c>
      <c r="L79" s="6">
        <v>44030</v>
      </c>
      <c r="M79" s="7">
        <f t="shared" si="108"/>
        <v>83.98386282616714</v>
      </c>
      <c r="N79" s="8" t="s">
        <v>160</v>
      </c>
      <c r="O79" s="8" t="s">
        <v>161</v>
      </c>
      <c r="P79" s="8" t="s">
        <v>161</v>
      </c>
      <c r="Q79" s="13" t="s">
        <v>162</v>
      </c>
      <c r="R79" s="4" t="s">
        <v>36</v>
      </c>
      <c r="S79" s="28">
        <f t="shared" si="110"/>
        <v>35912411.909999996</v>
      </c>
      <c r="T79" s="210">
        <v>28960231.329999998</v>
      </c>
      <c r="U79" s="210">
        <v>6952180.5800000001</v>
      </c>
      <c r="V79" s="28">
        <f t="shared" si="109"/>
        <v>0</v>
      </c>
      <c r="W79" s="210">
        <v>0</v>
      </c>
      <c r="X79" s="210">
        <v>0</v>
      </c>
      <c r="Y79" s="28">
        <f t="shared" si="111"/>
        <v>6848674.209999999</v>
      </c>
      <c r="Z79" s="210">
        <v>5110629.0599999996</v>
      </c>
      <c r="AA79" s="210">
        <v>1738045.15</v>
      </c>
      <c r="AB79" s="28">
        <f t="shared" si="112"/>
        <v>0</v>
      </c>
      <c r="AC79" s="210"/>
      <c r="AD79" s="210"/>
      <c r="AE79" s="50">
        <f t="shared" si="113"/>
        <v>42761086.119999997</v>
      </c>
      <c r="AF79" s="28">
        <v>0</v>
      </c>
      <c r="AG79" s="28">
        <f t="shared" ref="AG79:AG150" si="114">AE79+AF79</f>
        <v>42761086.119999997</v>
      </c>
      <c r="AH79" s="217" t="s">
        <v>163</v>
      </c>
      <c r="AI79" s="256" t="s">
        <v>204</v>
      </c>
      <c r="AJ79" s="216">
        <v>28176.63</v>
      </c>
      <c r="AK79" s="219">
        <v>0</v>
      </c>
    </row>
    <row r="80" spans="1:37" ht="409.5" x14ac:dyDescent="0.25">
      <c r="A80" s="4">
        <v>74</v>
      </c>
      <c r="B80" s="157">
        <v>118292</v>
      </c>
      <c r="C80" s="156">
        <v>30</v>
      </c>
      <c r="D80" s="4" t="s">
        <v>181</v>
      </c>
      <c r="E80" s="11" t="s">
        <v>171</v>
      </c>
      <c r="F80" s="168" t="s">
        <v>127</v>
      </c>
      <c r="G80" s="16" t="s">
        <v>104</v>
      </c>
      <c r="H80" s="16" t="s">
        <v>103</v>
      </c>
      <c r="I80" s="4" t="s">
        <v>211</v>
      </c>
      <c r="J80" s="5" t="s">
        <v>105</v>
      </c>
      <c r="K80" s="6">
        <v>42446</v>
      </c>
      <c r="L80" s="6">
        <v>43237</v>
      </c>
      <c r="M80" s="7">
        <f t="shared" si="108"/>
        <v>83.983862811384185</v>
      </c>
      <c r="N80" s="8" t="s">
        <v>160</v>
      </c>
      <c r="O80" s="8" t="s">
        <v>161</v>
      </c>
      <c r="P80" s="8" t="s">
        <v>161</v>
      </c>
      <c r="Q80" s="13" t="s">
        <v>162</v>
      </c>
      <c r="R80" s="4" t="s">
        <v>36</v>
      </c>
      <c r="S80" s="28">
        <f t="shared" si="110"/>
        <v>23983572.759999998</v>
      </c>
      <c r="T80" s="210">
        <v>19340661.859999999</v>
      </c>
      <c r="U80" s="210">
        <v>4642910.9000000004</v>
      </c>
      <c r="V80" s="28">
        <f t="shared" si="109"/>
        <v>0</v>
      </c>
      <c r="W80" s="210">
        <v>0</v>
      </c>
      <c r="X80" s="210">
        <v>0</v>
      </c>
      <c r="Y80" s="28">
        <f t="shared" si="111"/>
        <v>4573785.71</v>
      </c>
      <c r="Z80" s="210">
        <v>3413057.98</v>
      </c>
      <c r="AA80" s="210">
        <v>1160727.73</v>
      </c>
      <c r="AB80" s="28">
        <f t="shared" si="112"/>
        <v>0</v>
      </c>
      <c r="AC80" s="210"/>
      <c r="AD80" s="210"/>
      <c r="AE80" s="50">
        <f t="shared" si="113"/>
        <v>28557358.469999999</v>
      </c>
      <c r="AF80" s="28">
        <v>54654.13</v>
      </c>
      <c r="AG80" s="28">
        <f t="shared" si="114"/>
        <v>28612012.599999998</v>
      </c>
      <c r="AH80" s="217" t="s">
        <v>388</v>
      </c>
      <c r="AI80" s="74" t="s">
        <v>532</v>
      </c>
      <c r="AJ80" s="216">
        <v>19540647.709999997</v>
      </c>
      <c r="AK80" s="219">
        <v>0</v>
      </c>
    </row>
    <row r="81" spans="1:37" ht="173.25" x14ac:dyDescent="0.25">
      <c r="A81" s="10">
        <v>75</v>
      </c>
      <c r="B81" s="157">
        <v>120208</v>
      </c>
      <c r="C81" s="156">
        <v>47</v>
      </c>
      <c r="D81" s="4" t="s">
        <v>180</v>
      </c>
      <c r="E81" s="11" t="s">
        <v>171</v>
      </c>
      <c r="F81" s="168" t="s">
        <v>130</v>
      </c>
      <c r="G81" s="16" t="s">
        <v>131</v>
      </c>
      <c r="H81" s="16" t="s">
        <v>390</v>
      </c>
      <c r="I81" s="4" t="s">
        <v>193</v>
      </c>
      <c r="J81" s="5" t="s">
        <v>132</v>
      </c>
      <c r="K81" s="6">
        <v>42914</v>
      </c>
      <c r="L81" s="6">
        <v>43827</v>
      </c>
      <c r="M81" s="7">
        <f t="shared" si="108"/>
        <v>83.983862839866035</v>
      </c>
      <c r="N81" s="8" t="s">
        <v>160</v>
      </c>
      <c r="O81" s="8" t="s">
        <v>161</v>
      </c>
      <c r="P81" s="8" t="s">
        <v>161</v>
      </c>
      <c r="Q81" s="13" t="s">
        <v>162</v>
      </c>
      <c r="R81" s="4" t="s">
        <v>36</v>
      </c>
      <c r="S81" s="28">
        <f t="shared" si="110"/>
        <v>6085613.1800000006</v>
      </c>
      <c r="T81" s="210">
        <v>4907516.82</v>
      </c>
      <c r="U81" s="210">
        <v>1178096.3600000001</v>
      </c>
      <c r="V81" s="28">
        <f>W81+X81</f>
        <v>0</v>
      </c>
      <c r="W81" s="210">
        <v>0</v>
      </c>
      <c r="X81" s="210">
        <v>0</v>
      </c>
      <c r="Y81" s="28">
        <f t="shared" si="111"/>
        <v>1160556.47</v>
      </c>
      <c r="Z81" s="210">
        <v>866032.38</v>
      </c>
      <c r="AA81" s="210">
        <v>294524.09000000003</v>
      </c>
      <c r="AB81" s="28">
        <f t="shared" si="112"/>
        <v>0</v>
      </c>
      <c r="AC81" s="210"/>
      <c r="AD81" s="210"/>
      <c r="AE81" s="50">
        <f t="shared" si="113"/>
        <v>7246169.6500000004</v>
      </c>
      <c r="AF81" s="28">
        <v>0</v>
      </c>
      <c r="AG81" s="28">
        <f t="shared" si="114"/>
        <v>7246169.6500000004</v>
      </c>
      <c r="AH81" s="217" t="s">
        <v>163</v>
      </c>
      <c r="AI81" s="255" t="s">
        <v>193</v>
      </c>
      <c r="AJ81" s="216">
        <v>162774.72</v>
      </c>
      <c r="AK81" s="219">
        <v>0</v>
      </c>
    </row>
    <row r="82" spans="1:37" ht="220.5" x14ac:dyDescent="0.25">
      <c r="A82" s="10">
        <v>76</v>
      </c>
      <c r="B82" s="157">
        <v>119991</v>
      </c>
      <c r="C82" s="156">
        <v>48</v>
      </c>
      <c r="D82" s="4" t="s">
        <v>178</v>
      </c>
      <c r="E82" s="11" t="s">
        <v>171</v>
      </c>
      <c r="F82" s="168" t="s">
        <v>130</v>
      </c>
      <c r="G82" s="16" t="s">
        <v>134</v>
      </c>
      <c r="H82" s="16" t="s">
        <v>133</v>
      </c>
      <c r="I82" s="4" t="s">
        <v>193</v>
      </c>
      <c r="J82" s="5" t="s">
        <v>135</v>
      </c>
      <c r="K82" s="6">
        <v>43004</v>
      </c>
      <c r="L82" s="6">
        <v>43916</v>
      </c>
      <c r="M82" s="7">
        <f t="shared" si="108"/>
        <v>83.9838628091575</v>
      </c>
      <c r="N82" s="8" t="s">
        <v>160</v>
      </c>
      <c r="O82" s="8" t="s">
        <v>161</v>
      </c>
      <c r="P82" s="8" t="s">
        <v>161</v>
      </c>
      <c r="Q82" s="13" t="s">
        <v>162</v>
      </c>
      <c r="R82" s="4" t="s">
        <v>36</v>
      </c>
      <c r="S82" s="28">
        <f t="shared" si="110"/>
        <v>12597407.540000001</v>
      </c>
      <c r="T82" s="210">
        <v>10158711.630000001</v>
      </c>
      <c r="U82" s="210">
        <v>2438695.91</v>
      </c>
      <c r="V82" s="28">
        <f t="shared" si="109"/>
        <v>0</v>
      </c>
      <c r="W82" s="210">
        <v>0</v>
      </c>
      <c r="X82" s="210">
        <v>0</v>
      </c>
      <c r="Y82" s="28">
        <f t="shared" si="111"/>
        <v>2402387.7999999998</v>
      </c>
      <c r="Z82" s="210">
        <v>1792713.82</v>
      </c>
      <c r="AA82" s="210">
        <v>609673.98</v>
      </c>
      <c r="AB82" s="28">
        <f t="shared" si="112"/>
        <v>0</v>
      </c>
      <c r="AC82" s="210"/>
      <c r="AD82" s="210"/>
      <c r="AE82" s="50">
        <f t="shared" si="113"/>
        <v>14999795.34</v>
      </c>
      <c r="AF82" s="28">
        <v>2999990</v>
      </c>
      <c r="AG82" s="28">
        <f t="shared" si="114"/>
        <v>17999785.34</v>
      </c>
      <c r="AH82" s="217" t="s">
        <v>163</v>
      </c>
      <c r="AI82" s="255" t="s">
        <v>193</v>
      </c>
      <c r="AJ82" s="216">
        <v>0</v>
      </c>
      <c r="AK82" s="259">
        <v>0</v>
      </c>
    </row>
    <row r="83" spans="1:37" s="2" customFormat="1" ht="330" customHeight="1" x14ac:dyDescent="0.25">
      <c r="A83" s="4">
        <v>77</v>
      </c>
      <c r="B83" s="157">
        <v>119992</v>
      </c>
      <c r="C83" s="156">
        <v>49</v>
      </c>
      <c r="D83" s="4" t="s">
        <v>178</v>
      </c>
      <c r="E83" s="11" t="s">
        <v>171</v>
      </c>
      <c r="F83" s="168" t="s">
        <v>130</v>
      </c>
      <c r="G83" s="16" t="s">
        <v>136</v>
      </c>
      <c r="H83" s="16" t="s">
        <v>133</v>
      </c>
      <c r="I83" s="4" t="s">
        <v>193</v>
      </c>
      <c r="J83" s="5" t="s">
        <v>137</v>
      </c>
      <c r="K83" s="6">
        <v>43004</v>
      </c>
      <c r="L83" s="6">
        <v>43916</v>
      </c>
      <c r="M83" s="7">
        <f t="shared" si="108"/>
        <v>83.98386278575461</v>
      </c>
      <c r="N83" s="8" t="s">
        <v>160</v>
      </c>
      <c r="O83" s="8" t="s">
        <v>161</v>
      </c>
      <c r="P83" s="8" t="s">
        <v>161</v>
      </c>
      <c r="Q83" s="13" t="s">
        <v>162</v>
      </c>
      <c r="R83" s="4" t="s">
        <v>36</v>
      </c>
      <c r="S83" s="28">
        <f t="shared" si="110"/>
        <v>11755282.280000001</v>
      </c>
      <c r="T83" s="210">
        <v>9479610.9800000004</v>
      </c>
      <c r="U83" s="210">
        <v>2275671.2999999998</v>
      </c>
      <c r="V83" s="28">
        <f t="shared" si="109"/>
        <v>0</v>
      </c>
      <c r="W83" s="210">
        <v>0</v>
      </c>
      <c r="X83" s="210">
        <v>0</v>
      </c>
      <c r="Y83" s="28">
        <f t="shared" si="111"/>
        <v>2241790.36</v>
      </c>
      <c r="Z83" s="210">
        <v>1672872.53</v>
      </c>
      <c r="AA83" s="210">
        <v>568917.82999999996</v>
      </c>
      <c r="AB83" s="28">
        <f t="shared" si="112"/>
        <v>0</v>
      </c>
      <c r="AC83" s="210"/>
      <c r="AD83" s="210"/>
      <c r="AE83" s="50">
        <f t="shared" si="113"/>
        <v>13997072.640000001</v>
      </c>
      <c r="AF83" s="28">
        <v>0</v>
      </c>
      <c r="AG83" s="28">
        <f t="shared" si="114"/>
        <v>13997072.640000001</v>
      </c>
      <c r="AH83" s="217" t="s">
        <v>163</v>
      </c>
      <c r="AI83" s="255" t="s">
        <v>193</v>
      </c>
      <c r="AJ83" s="216">
        <v>0</v>
      </c>
      <c r="AK83" s="259">
        <v>0</v>
      </c>
    </row>
    <row r="84" spans="1:37" s="2" customFormat="1" ht="236.25" x14ac:dyDescent="0.25">
      <c r="A84" s="10">
        <v>78</v>
      </c>
      <c r="B84" s="157">
        <v>119731</v>
      </c>
      <c r="C84" s="156">
        <v>51</v>
      </c>
      <c r="D84" s="4" t="s">
        <v>180</v>
      </c>
      <c r="E84" s="11" t="s">
        <v>171</v>
      </c>
      <c r="F84" s="168" t="s">
        <v>130</v>
      </c>
      <c r="G84" s="16" t="s">
        <v>138</v>
      </c>
      <c r="H84" s="16" t="s">
        <v>64</v>
      </c>
      <c r="I84" s="4" t="s">
        <v>193</v>
      </c>
      <c r="J84" s="5" t="s">
        <v>139</v>
      </c>
      <c r="K84" s="6">
        <v>42956</v>
      </c>
      <c r="L84" s="6">
        <v>43870</v>
      </c>
      <c r="M84" s="7">
        <f t="shared" si="108"/>
        <v>83.983862780427785</v>
      </c>
      <c r="N84" s="8" t="s">
        <v>160</v>
      </c>
      <c r="O84" s="8" t="s">
        <v>161</v>
      </c>
      <c r="P84" s="8" t="s">
        <v>161</v>
      </c>
      <c r="Q84" s="13" t="s">
        <v>162</v>
      </c>
      <c r="R84" s="4" t="s">
        <v>36</v>
      </c>
      <c r="S84" s="28">
        <f t="shared" si="110"/>
        <v>10449475.91</v>
      </c>
      <c r="T84" s="210">
        <v>8426591.9100000001</v>
      </c>
      <c r="U84" s="210">
        <v>2022884</v>
      </c>
      <c r="V84" s="28">
        <f t="shared" si="109"/>
        <v>0</v>
      </c>
      <c r="W84" s="210">
        <v>0</v>
      </c>
      <c r="X84" s="210">
        <v>0</v>
      </c>
      <c r="Y84" s="28">
        <f t="shared" si="111"/>
        <v>1992766.64</v>
      </c>
      <c r="Z84" s="210">
        <v>1487045.64</v>
      </c>
      <c r="AA84" s="210">
        <v>505721</v>
      </c>
      <c r="AB84" s="28">
        <f t="shared" si="112"/>
        <v>0</v>
      </c>
      <c r="AC84" s="210"/>
      <c r="AD84" s="210"/>
      <c r="AE84" s="50">
        <f t="shared" si="113"/>
        <v>12442242.550000001</v>
      </c>
      <c r="AF84" s="28">
        <v>0</v>
      </c>
      <c r="AG84" s="28">
        <f t="shared" si="114"/>
        <v>12442242.550000001</v>
      </c>
      <c r="AH84" s="217" t="s">
        <v>163</v>
      </c>
      <c r="AI84" s="255" t="s">
        <v>193</v>
      </c>
      <c r="AJ84" s="216">
        <v>69562.990000000005</v>
      </c>
      <c r="AK84" s="259">
        <v>0</v>
      </c>
    </row>
    <row r="85" spans="1:37" s="2" customFormat="1" ht="189" x14ac:dyDescent="0.25">
      <c r="A85" s="10">
        <v>79</v>
      </c>
      <c r="B85" s="157">
        <v>120194</v>
      </c>
      <c r="C85" s="156">
        <v>52</v>
      </c>
      <c r="D85" s="4" t="s">
        <v>181</v>
      </c>
      <c r="E85" s="11" t="s">
        <v>171</v>
      </c>
      <c r="F85" s="168" t="s">
        <v>130</v>
      </c>
      <c r="G85" s="16" t="s">
        <v>141</v>
      </c>
      <c r="H85" s="16" t="s">
        <v>140</v>
      </c>
      <c r="I85" s="4" t="s">
        <v>193</v>
      </c>
      <c r="J85" s="5" t="s">
        <v>142</v>
      </c>
      <c r="K85" s="6">
        <v>42963</v>
      </c>
      <c r="L85" s="6">
        <v>43877</v>
      </c>
      <c r="M85" s="7">
        <f t="shared" si="108"/>
        <v>83.983862831024851</v>
      </c>
      <c r="N85" s="8" t="s">
        <v>160</v>
      </c>
      <c r="O85" s="8" t="s">
        <v>161</v>
      </c>
      <c r="P85" s="8" t="s">
        <v>161</v>
      </c>
      <c r="Q85" s="13" t="s">
        <v>162</v>
      </c>
      <c r="R85" s="4" t="s">
        <v>36</v>
      </c>
      <c r="S85" s="28">
        <f t="shared" si="110"/>
        <v>12243037.969999999</v>
      </c>
      <c r="T85" s="210">
        <v>9872943.4499999993</v>
      </c>
      <c r="U85" s="210">
        <v>2370094.52</v>
      </c>
      <c r="V85" s="28">
        <f t="shared" si="109"/>
        <v>0</v>
      </c>
      <c r="W85" s="210">
        <v>0</v>
      </c>
      <c r="X85" s="210">
        <v>0</v>
      </c>
      <c r="Y85" s="28">
        <f t="shared" si="111"/>
        <v>2334807.77</v>
      </c>
      <c r="Z85" s="210">
        <v>1742284.14</v>
      </c>
      <c r="AA85" s="210">
        <v>592523.63</v>
      </c>
      <c r="AB85" s="28">
        <f t="shared" si="112"/>
        <v>0</v>
      </c>
      <c r="AC85" s="210"/>
      <c r="AD85" s="210"/>
      <c r="AE85" s="50">
        <f t="shared" si="113"/>
        <v>14577845.739999998</v>
      </c>
      <c r="AF85" s="28">
        <v>0</v>
      </c>
      <c r="AG85" s="28">
        <f t="shared" si="114"/>
        <v>14577845.739999998</v>
      </c>
      <c r="AH85" s="217" t="s">
        <v>163</v>
      </c>
      <c r="AI85" s="255" t="s">
        <v>193</v>
      </c>
      <c r="AJ85" s="216">
        <v>18637.330000000002</v>
      </c>
      <c r="AK85" s="259">
        <v>0</v>
      </c>
    </row>
    <row r="86" spans="1:37" s="2" customFormat="1" ht="299.25" x14ac:dyDescent="0.25">
      <c r="A86" s="4">
        <v>80</v>
      </c>
      <c r="B86" s="157">
        <v>119983</v>
      </c>
      <c r="C86" s="156">
        <v>58</v>
      </c>
      <c r="D86" s="4" t="s">
        <v>183</v>
      </c>
      <c r="E86" s="11" t="s">
        <v>171</v>
      </c>
      <c r="F86" s="168" t="s">
        <v>130</v>
      </c>
      <c r="G86" s="16" t="s">
        <v>143</v>
      </c>
      <c r="H86" s="16" t="s">
        <v>76</v>
      </c>
      <c r="I86" s="4" t="s">
        <v>210</v>
      </c>
      <c r="J86" s="5" t="s">
        <v>144</v>
      </c>
      <c r="K86" s="6">
        <v>42963</v>
      </c>
      <c r="L86" s="6">
        <v>43693</v>
      </c>
      <c r="M86" s="7">
        <f t="shared" si="108"/>
        <v>83.983862872994763</v>
      </c>
      <c r="N86" s="8" t="s">
        <v>160</v>
      </c>
      <c r="O86" s="8" t="s">
        <v>161</v>
      </c>
      <c r="P86" s="8" t="s">
        <v>161</v>
      </c>
      <c r="Q86" s="13" t="s">
        <v>162</v>
      </c>
      <c r="R86" s="4" t="s">
        <v>36</v>
      </c>
      <c r="S86" s="28">
        <f t="shared" si="110"/>
        <v>8062160.4699999997</v>
      </c>
      <c r="T86" s="210">
        <v>6501430</v>
      </c>
      <c r="U86" s="210">
        <v>1560730.47</v>
      </c>
      <c r="V86" s="28">
        <f t="shared" si="109"/>
        <v>0</v>
      </c>
      <c r="W86" s="210">
        <v>0</v>
      </c>
      <c r="X86" s="210">
        <v>0</v>
      </c>
      <c r="Y86" s="28">
        <f t="shared" si="111"/>
        <v>1537493.79</v>
      </c>
      <c r="Z86" s="210">
        <v>1147311.17</v>
      </c>
      <c r="AA86" s="210">
        <v>390182.62</v>
      </c>
      <c r="AB86" s="28">
        <f t="shared" si="112"/>
        <v>0</v>
      </c>
      <c r="AC86" s="210"/>
      <c r="AD86" s="210"/>
      <c r="AE86" s="50">
        <f t="shared" si="113"/>
        <v>9599654.2599999998</v>
      </c>
      <c r="AF86" s="28">
        <v>655333</v>
      </c>
      <c r="AG86" s="28">
        <f t="shared" si="114"/>
        <v>10254987.26</v>
      </c>
      <c r="AH86" s="217" t="s">
        <v>163</v>
      </c>
      <c r="AI86" s="255" t="s">
        <v>193</v>
      </c>
      <c r="AJ86" s="216">
        <v>27068</v>
      </c>
      <c r="AK86" s="259">
        <v>0</v>
      </c>
    </row>
    <row r="87" spans="1:37" ht="173.25" x14ac:dyDescent="0.25">
      <c r="A87" s="10">
        <v>81</v>
      </c>
      <c r="B87" s="157">
        <v>119622</v>
      </c>
      <c r="C87" s="156">
        <v>45</v>
      </c>
      <c r="D87" s="4" t="s">
        <v>169</v>
      </c>
      <c r="E87" s="11" t="s">
        <v>172</v>
      </c>
      <c r="F87" s="168" t="s">
        <v>189</v>
      </c>
      <c r="G87" s="16" t="s">
        <v>124</v>
      </c>
      <c r="H87" s="16" t="s">
        <v>123</v>
      </c>
      <c r="I87" s="4" t="s">
        <v>193</v>
      </c>
      <c r="J87" s="5" t="s">
        <v>125</v>
      </c>
      <c r="K87" s="6">
        <v>42793</v>
      </c>
      <c r="L87" s="6">
        <v>43765</v>
      </c>
      <c r="M87" s="7">
        <f t="shared" si="108"/>
        <v>83.983862835522956</v>
      </c>
      <c r="N87" s="8" t="s">
        <v>160</v>
      </c>
      <c r="O87" s="8" t="s">
        <v>161</v>
      </c>
      <c r="P87" s="8" t="s">
        <v>161</v>
      </c>
      <c r="Q87" s="13" t="s">
        <v>162</v>
      </c>
      <c r="R87" s="4" t="s">
        <v>36</v>
      </c>
      <c r="S87" s="28">
        <f t="shared" si="110"/>
        <v>37233996.450000003</v>
      </c>
      <c r="T87" s="210">
        <v>30025974.120000001</v>
      </c>
      <c r="U87" s="210">
        <v>7208022.3300000001</v>
      </c>
      <c r="V87" s="28">
        <f t="shared" si="109"/>
        <v>0</v>
      </c>
      <c r="W87" s="210">
        <v>0</v>
      </c>
      <c r="X87" s="210">
        <v>0</v>
      </c>
      <c r="Y87" s="28">
        <f t="shared" si="111"/>
        <v>7100706.9000000004</v>
      </c>
      <c r="Z87" s="210">
        <v>5298701.32</v>
      </c>
      <c r="AA87" s="210">
        <v>1802005.58</v>
      </c>
      <c r="AB87" s="28">
        <f t="shared" si="112"/>
        <v>0</v>
      </c>
      <c r="AC87" s="210"/>
      <c r="AD87" s="210"/>
      <c r="AE87" s="50">
        <f t="shared" si="113"/>
        <v>44334703.350000001</v>
      </c>
      <c r="AF87" s="28">
        <v>427346.26</v>
      </c>
      <c r="AG87" s="28">
        <f t="shared" si="114"/>
        <v>44762049.609999999</v>
      </c>
      <c r="AH87" s="217" t="s">
        <v>163</v>
      </c>
      <c r="AI87" s="260" t="s">
        <v>520</v>
      </c>
      <c r="AJ87" s="216">
        <f>4923177.41+2008542</f>
        <v>6931719.4100000001</v>
      </c>
      <c r="AK87" s="259">
        <v>0</v>
      </c>
    </row>
    <row r="88" spans="1:37" ht="94.5" x14ac:dyDescent="0.25">
      <c r="A88" s="10">
        <v>82</v>
      </c>
      <c r="B88" s="157">
        <v>119689</v>
      </c>
      <c r="C88" s="156">
        <v>53</v>
      </c>
      <c r="D88" s="4" t="s">
        <v>169</v>
      </c>
      <c r="E88" s="11" t="s">
        <v>175</v>
      </c>
      <c r="F88" s="168" t="s">
        <v>146</v>
      </c>
      <c r="G88" s="16" t="s">
        <v>114</v>
      </c>
      <c r="H88" s="16" t="s">
        <v>113</v>
      </c>
      <c r="I88" s="4" t="s">
        <v>193</v>
      </c>
      <c r="J88" s="5" t="s">
        <v>115</v>
      </c>
      <c r="K88" s="6">
        <v>42943</v>
      </c>
      <c r="L88" s="6">
        <v>44039</v>
      </c>
      <c r="M88" s="7">
        <f t="shared" si="108"/>
        <v>83.983862843305559</v>
      </c>
      <c r="N88" s="8" t="s">
        <v>160</v>
      </c>
      <c r="O88" s="8" t="s">
        <v>161</v>
      </c>
      <c r="P88" s="8" t="s">
        <v>161</v>
      </c>
      <c r="Q88" s="13" t="s">
        <v>162</v>
      </c>
      <c r="R88" s="4" t="s">
        <v>36</v>
      </c>
      <c r="S88" s="28">
        <f t="shared" si="110"/>
        <v>46010993.850000001</v>
      </c>
      <c r="T88" s="210">
        <v>37103857.82</v>
      </c>
      <c r="U88" s="210">
        <v>8907136.0299999993</v>
      </c>
      <c r="V88" s="28">
        <f t="shared" si="109"/>
        <v>0</v>
      </c>
      <c r="W88" s="210">
        <v>0</v>
      </c>
      <c r="X88" s="210">
        <v>0</v>
      </c>
      <c r="Y88" s="28">
        <f t="shared" si="111"/>
        <v>8774523.620000001</v>
      </c>
      <c r="Z88" s="210">
        <v>6547739.6100000003</v>
      </c>
      <c r="AA88" s="210">
        <v>2226784.0099999998</v>
      </c>
      <c r="AB88" s="28">
        <f t="shared" si="112"/>
        <v>0</v>
      </c>
      <c r="AC88" s="210"/>
      <c r="AD88" s="210"/>
      <c r="AE88" s="50">
        <f t="shared" si="113"/>
        <v>54785517.469999999</v>
      </c>
      <c r="AF88" s="28">
        <v>0</v>
      </c>
      <c r="AG88" s="28">
        <f t="shared" si="114"/>
        <v>54785517.469999999</v>
      </c>
      <c r="AH88" s="217" t="s">
        <v>163</v>
      </c>
      <c r="AI88" s="74" t="s">
        <v>193</v>
      </c>
      <c r="AJ88" s="216">
        <v>126946.35999999999</v>
      </c>
      <c r="AK88" s="219">
        <v>0</v>
      </c>
    </row>
    <row r="89" spans="1:37" ht="173.25" x14ac:dyDescent="0.25">
      <c r="A89" s="4">
        <v>83</v>
      </c>
      <c r="B89" s="157">
        <v>119240</v>
      </c>
      <c r="C89" s="156">
        <v>54</v>
      </c>
      <c r="D89" s="4" t="s">
        <v>169</v>
      </c>
      <c r="E89" s="11" t="s">
        <v>175</v>
      </c>
      <c r="F89" s="168" t="s">
        <v>146</v>
      </c>
      <c r="G89" s="16" t="s">
        <v>116</v>
      </c>
      <c r="H89" s="16" t="s">
        <v>113</v>
      </c>
      <c r="I89" s="4" t="s">
        <v>193</v>
      </c>
      <c r="J89" s="5" t="s">
        <v>117</v>
      </c>
      <c r="K89" s="6">
        <v>42943</v>
      </c>
      <c r="L89" s="6">
        <v>44039</v>
      </c>
      <c r="M89" s="7">
        <f t="shared" si="108"/>
        <v>83.983862856059488</v>
      </c>
      <c r="N89" s="8" t="s">
        <v>160</v>
      </c>
      <c r="O89" s="8" t="s">
        <v>161</v>
      </c>
      <c r="P89" s="8" t="s">
        <v>161</v>
      </c>
      <c r="Q89" s="13" t="s">
        <v>162</v>
      </c>
      <c r="R89" s="4" t="s">
        <v>36</v>
      </c>
      <c r="S89" s="28">
        <f t="shared" si="110"/>
        <v>11805482.93</v>
      </c>
      <c r="T89" s="210">
        <v>9520093.4299999997</v>
      </c>
      <c r="U89" s="210">
        <v>2285389.5</v>
      </c>
      <c r="V89" s="28">
        <f t="shared" si="109"/>
        <v>0</v>
      </c>
      <c r="W89" s="210">
        <v>0</v>
      </c>
      <c r="X89" s="210">
        <v>0</v>
      </c>
      <c r="Y89" s="28">
        <f t="shared" si="111"/>
        <v>2251363.86</v>
      </c>
      <c r="Z89" s="210">
        <v>1680016.49</v>
      </c>
      <c r="AA89" s="210">
        <v>571347.37</v>
      </c>
      <c r="AB89" s="28">
        <f t="shared" si="112"/>
        <v>0</v>
      </c>
      <c r="AC89" s="210"/>
      <c r="AD89" s="210"/>
      <c r="AE89" s="50">
        <f t="shared" si="113"/>
        <v>14056846.789999999</v>
      </c>
      <c r="AF89" s="28">
        <v>216877.5</v>
      </c>
      <c r="AG89" s="28">
        <f t="shared" si="114"/>
        <v>14273724.289999999</v>
      </c>
      <c r="AH89" s="217" t="s">
        <v>163</v>
      </c>
      <c r="AI89" s="74" t="s">
        <v>193</v>
      </c>
      <c r="AJ89" s="216">
        <v>96902.13</v>
      </c>
      <c r="AK89" s="219">
        <v>0</v>
      </c>
    </row>
    <row r="90" spans="1:37" ht="236.25" x14ac:dyDescent="0.25">
      <c r="A90" s="10">
        <v>84</v>
      </c>
      <c r="B90" s="157">
        <v>120068</v>
      </c>
      <c r="C90" s="156">
        <v>55</v>
      </c>
      <c r="D90" s="4" t="s">
        <v>169</v>
      </c>
      <c r="E90" s="11" t="s">
        <v>175</v>
      </c>
      <c r="F90" s="168" t="s">
        <v>146</v>
      </c>
      <c r="G90" s="16" t="s">
        <v>119</v>
      </c>
      <c r="H90" s="16" t="s">
        <v>118</v>
      </c>
      <c r="I90" s="173" t="s">
        <v>208</v>
      </c>
      <c r="J90" s="5" t="s">
        <v>120</v>
      </c>
      <c r="K90" s="6">
        <v>43060</v>
      </c>
      <c r="L90" s="6">
        <v>43606</v>
      </c>
      <c r="M90" s="7">
        <f t="shared" si="108"/>
        <v>83.983862867470734</v>
      </c>
      <c r="N90" s="8" t="s">
        <v>160</v>
      </c>
      <c r="O90" s="8" t="s">
        <v>161</v>
      </c>
      <c r="P90" s="8" t="s">
        <v>161</v>
      </c>
      <c r="Q90" s="15" t="s">
        <v>162</v>
      </c>
      <c r="R90" s="8" t="s">
        <v>36</v>
      </c>
      <c r="S90" s="28">
        <f t="shared" si="110"/>
        <v>8678209.1799999997</v>
      </c>
      <c r="T90" s="210">
        <v>6998219.6100000003</v>
      </c>
      <c r="U90" s="210">
        <v>1679989.57</v>
      </c>
      <c r="V90" s="28">
        <f t="shared" si="109"/>
        <v>0</v>
      </c>
      <c r="W90" s="210">
        <v>0</v>
      </c>
      <c r="X90" s="210">
        <v>0</v>
      </c>
      <c r="Y90" s="28">
        <f t="shared" si="111"/>
        <v>1654977.3199999998</v>
      </c>
      <c r="Z90" s="210">
        <v>1234979.93</v>
      </c>
      <c r="AA90" s="210">
        <v>419997.39</v>
      </c>
      <c r="AB90" s="28">
        <f t="shared" si="112"/>
        <v>0</v>
      </c>
      <c r="AC90" s="210">
        <v>0</v>
      </c>
      <c r="AD90" s="210">
        <v>0</v>
      </c>
      <c r="AE90" s="50">
        <f t="shared" si="113"/>
        <v>10333186.5</v>
      </c>
      <c r="AF90" s="28">
        <v>0</v>
      </c>
      <c r="AG90" s="28">
        <f t="shared" si="114"/>
        <v>10333186.5</v>
      </c>
      <c r="AH90" s="217" t="s">
        <v>163</v>
      </c>
      <c r="AI90" s="74" t="s">
        <v>193</v>
      </c>
      <c r="AJ90" s="216">
        <v>0</v>
      </c>
      <c r="AK90" s="219">
        <v>0</v>
      </c>
    </row>
    <row r="91" spans="1:37" ht="94.5" x14ac:dyDescent="0.25">
      <c r="A91" s="10">
        <v>85</v>
      </c>
      <c r="B91" s="157">
        <v>120082</v>
      </c>
      <c r="C91" s="156">
        <v>56</v>
      </c>
      <c r="D91" s="4" t="s">
        <v>174</v>
      </c>
      <c r="E91" s="11" t="s">
        <v>175</v>
      </c>
      <c r="F91" s="168" t="s">
        <v>146</v>
      </c>
      <c r="G91" s="16" t="s">
        <v>147</v>
      </c>
      <c r="H91" s="16" t="s">
        <v>145</v>
      </c>
      <c r="I91" s="4" t="s">
        <v>220</v>
      </c>
      <c r="J91" s="5" t="s">
        <v>148</v>
      </c>
      <c r="K91" s="6">
        <v>43006</v>
      </c>
      <c r="L91" s="6">
        <v>44102</v>
      </c>
      <c r="M91" s="7">
        <f t="shared" si="108"/>
        <v>83.98386279749451</v>
      </c>
      <c r="N91" s="8" t="s">
        <v>160</v>
      </c>
      <c r="O91" s="8" t="s">
        <v>161</v>
      </c>
      <c r="P91" s="8" t="s">
        <v>161</v>
      </c>
      <c r="Q91" s="13" t="s">
        <v>162</v>
      </c>
      <c r="R91" s="4" t="s">
        <v>36</v>
      </c>
      <c r="S91" s="28">
        <f t="shared" si="110"/>
        <v>5145385.2700000005</v>
      </c>
      <c r="T91" s="210">
        <v>4149304.93</v>
      </c>
      <c r="U91" s="210">
        <v>996080.34</v>
      </c>
      <c r="V91" s="28">
        <f t="shared" si="109"/>
        <v>0</v>
      </c>
      <c r="W91" s="210">
        <v>0</v>
      </c>
      <c r="X91" s="210">
        <v>0</v>
      </c>
      <c r="Y91" s="28">
        <f t="shared" si="111"/>
        <v>981250.37</v>
      </c>
      <c r="Z91" s="210">
        <v>732230.28</v>
      </c>
      <c r="AA91" s="210">
        <v>249020.09</v>
      </c>
      <c r="AB91" s="28">
        <f t="shared" si="112"/>
        <v>0</v>
      </c>
      <c r="AC91" s="210"/>
      <c r="AD91" s="210"/>
      <c r="AE91" s="50">
        <f t="shared" si="113"/>
        <v>6126635.6400000006</v>
      </c>
      <c r="AF91" s="28">
        <v>0</v>
      </c>
      <c r="AG91" s="28">
        <f t="shared" si="114"/>
        <v>6126635.6400000006</v>
      </c>
      <c r="AH91" s="217" t="s">
        <v>163</v>
      </c>
      <c r="AI91" s="255" t="s">
        <v>193</v>
      </c>
      <c r="AJ91" s="216">
        <v>15818.36</v>
      </c>
      <c r="AK91" s="219">
        <v>0</v>
      </c>
    </row>
    <row r="92" spans="1:37" ht="78.75" x14ac:dyDescent="0.25">
      <c r="A92" s="4">
        <v>86</v>
      </c>
      <c r="B92" s="157">
        <v>120126</v>
      </c>
      <c r="C92" s="156">
        <v>57</v>
      </c>
      <c r="D92" s="4" t="s">
        <v>174</v>
      </c>
      <c r="E92" s="11" t="s">
        <v>175</v>
      </c>
      <c r="F92" s="168" t="s">
        <v>146</v>
      </c>
      <c r="G92" s="16" t="s">
        <v>121</v>
      </c>
      <c r="H92" s="16" t="s">
        <v>118</v>
      </c>
      <c r="I92" s="4" t="s">
        <v>193</v>
      </c>
      <c r="J92" s="5" t="s">
        <v>122</v>
      </c>
      <c r="K92" s="6">
        <v>43060</v>
      </c>
      <c r="L92" s="6">
        <v>43789</v>
      </c>
      <c r="M92" s="7">
        <f t="shared" si="108"/>
        <v>83.98386273060467</v>
      </c>
      <c r="N92" s="8" t="s">
        <v>160</v>
      </c>
      <c r="O92" s="8" t="s">
        <v>161</v>
      </c>
      <c r="P92" s="8" t="s">
        <v>161</v>
      </c>
      <c r="Q92" s="13" t="s">
        <v>162</v>
      </c>
      <c r="R92" s="4" t="s">
        <v>36</v>
      </c>
      <c r="S92" s="28">
        <f t="shared" si="110"/>
        <v>2709276.16</v>
      </c>
      <c r="T92" s="210">
        <v>2184795.1800000002</v>
      </c>
      <c r="U92" s="210">
        <v>524480.98</v>
      </c>
      <c r="V92" s="28">
        <f t="shared" si="109"/>
        <v>0</v>
      </c>
      <c r="W92" s="210">
        <v>0</v>
      </c>
      <c r="X92" s="210">
        <v>0</v>
      </c>
      <c r="Y92" s="28">
        <f t="shared" si="111"/>
        <v>516672.34</v>
      </c>
      <c r="Z92" s="210">
        <v>385552.09</v>
      </c>
      <c r="AA92" s="210">
        <v>131120.25</v>
      </c>
      <c r="AB92" s="28">
        <f t="shared" si="112"/>
        <v>0</v>
      </c>
      <c r="AC92" s="210"/>
      <c r="AD92" s="210"/>
      <c r="AE92" s="50">
        <f t="shared" si="113"/>
        <v>3225948.5</v>
      </c>
      <c r="AF92" s="28">
        <v>0</v>
      </c>
      <c r="AG92" s="28">
        <f t="shared" si="114"/>
        <v>3225948.5</v>
      </c>
      <c r="AH92" s="217" t="s">
        <v>163</v>
      </c>
      <c r="AI92" s="255" t="s">
        <v>193</v>
      </c>
      <c r="AJ92" s="216">
        <v>0</v>
      </c>
      <c r="AK92" s="219">
        <v>0</v>
      </c>
    </row>
    <row r="93" spans="1:37" ht="299.25" x14ac:dyDescent="0.25">
      <c r="A93" s="10">
        <v>87</v>
      </c>
      <c r="B93" s="157">
        <v>119957</v>
      </c>
      <c r="C93" s="156">
        <v>136</v>
      </c>
      <c r="D93" s="4" t="s">
        <v>176</v>
      </c>
      <c r="E93" s="11" t="s">
        <v>185</v>
      </c>
      <c r="F93" s="168" t="s">
        <v>149</v>
      </c>
      <c r="G93" s="16" t="s">
        <v>150</v>
      </c>
      <c r="H93" s="16" t="s">
        <v>88</v>
      </c>
      <c r="I93" s="4" t="s">
        <v>216</v>
      </c>
      <c r="J93" s="5" t="s">
        <v>151</v>
      </c>
      <c r="K93" s="6">
        <v>43047</v>
      </c>
      <c r="L93" s="6">
        <v>43838</v>
      </c>
      <c r="M93" s="7">
        <f t="shared" si="108"/>
        <v>83.983862849270778</v>
      </c>
      <c r="N93" s="8" t="s">
        <v>160</v>
      </c>
      <c r="O93" s="8" t="s">
        <v>161</v>
      </c>
      <c r="P93" s="8" t="s">
        <v>161</v>
      </c>
      <c r="Q93" s="13" t="s">
        <v>162</v>
      </c>
      <c r="R93" s="4" t="s">
        <v>36</v>
      </c>
      <c r="S93" s="28">
        <f t="shared" si="110"/>
        <v>30804926.539999999</v>
      </c>
      <c r="T93" s="210">
        <v>24841489.370000001</v>
      </c>
      <c r="U93" s="210">
        <v>5963437.1699999999</v>
      </c>
      <c r="V93" s="28">
        <f t="shared" si="109"/>
        <v>0</v>
      </c>
      <c r="W93" s="210">
        <v>0</v>
      </c>
      <c r="X93" s="210">
        <v>0</v>
      </c>
      <c r="Y93" s="28">
        <f t="shared" si="111"/>
        <v>5874651.5300000003</v>
      </c>
      <c r="Z93" s="210">
        <v>4383792.24</v>
      </c>
      <c r="AA93" s="210">
        <v>1490859.29</v>
      </c>
      <c r="AB93" s="28">
        <f t="shared" si="112"/>
        <v>0</v>
      </c>
      <c r="AC93" s="210"/>
      <c r="AD93" s="210"/>
      <c r="AE93" s="50">
        <f t="shared" si="113"/>
        <v>36679578.07</v>
      </c>
      <c r="AF93" s="28">
        <v>0</v>
      </c>
      <c r="AG93" s="28">
        <f t="shared" si="114"/>
        <v>36679578.07</v>
      </c>
      <c r="AH93" s="217" t="s">
        <v>163</v>
      </c>
      <c r="AI93" s="255" t="s">
        <v>227</v>
      </c>
      <c r="AJ93" s="216">
        <v>279828.68</v>
      </c>
      <c r="AK93" s="219">
        <v>0</v>
      </c>
    </row>
    <row r="94" spans="1:37" s="2" customFormat="1" ht="236.25" x14ac:dyDescent="0.25">
      <c r="A94" s="10">
        <v>88</v>
      </c>
      <c r="B94" s="157">
        <v>118963</v>
      </c>
      <c r="C94" s="156">
        <v>34</v>
      </c>
      <c r="D94" s="4" t="s">
        <v>176</v>
      </c>
      <c r="E94" s="11" t="s">
        <v>173</v>
      </c>
      <c r="F94" s="168" t="s">
        <v>188</v>
      </c>
      <c r="G94" s="16" t="s">
        <v>106</v>
      </c>
      <c r="H94" s="16" t="s">
        <v>88</v>
      </c>
      <c r="I94" s="4" t="s">
        <v>624</v>
      </c>
      <c r="J94" s="5" t="s">
        <v>107</v>
      </c>
      <c r="K94" s="6">
        <v>42629</v>
      </c>
      <c r="L94" s="6">
        <v>43540</v>
      </c>
      <c r="M94" s="7">
        <f t="shared" si="108"/>
        <v>83.983862803496507</v>
      </c>
      <c r="N94" s="8" t="s">
        <v>160</v>
      </c>
      <c r="O94" s="8" t="s">
        <v>161</v>
      </c>
      <c r="P94" s="8" t="s">
        <v>161</v>
      </c>
      <c r="Q94" s="13" t="s">
        <v>162</v>
      </c>
      <c r="R94" s="4" t="s">
        <v>36</v>
      </c>
      <c r="S94" s="28">
        <f t="shared" si="110"/>
        <v>4117071.25</v>
      </c>
      <c r="T94" s="210">
        <v>3320059.26</v>
      </c>
      <c r="U94" s="210">
        <v>797011.99</v>
      </c>
      <c r="V94" s="28">
        <f t="shared" si="109"/>
        <v>0</v>
      </c>
      <c r="W94" s="210">
        <v>0</v>
      </c>
      <c r="X94" s="210">
        <v>0</v>
      </c>
      <c r="Y94" s="28">
        <f t="shared" si="111"/>
        <v>785145.81</v>
      </c>
      <c r="Z94" s="210">
        <v>585892.81000000006</v>
      </c>
      <c r="AA94" s="210">
        <v>199253</v>
      </c>
      <c r="AB94" s="28">
        <f t="shared" si="112"/>
        <v>0</v>
      </c>
      <c r="AC94" s="210"/>
      <c r="AD94" s="210"/>
      <c r="AE94" s="50">
        <f t="shared" si="113"/>
        <v>4902217.0600000005</v>
      </c>
      <c r="AF94" s="28">
        <v>0</v>
      </c>
      <c r="AG94" s="28">
        <f t="shared" si="114"/>
        <v>4902217.0600000005</v>
      </c>
      <c r="AH94" s="217" t="s">
        <v>163</v>
      </c>
      <c r="AI94" s="74" t="s">
        <v>200</v>
      </c>
      <c r="AJ94" s="216">
        <v>1460741.83</v>
      </c>
      <c r="AK94" s="219">
        <v>0</v>
      </c>
    </row>
    <row r="95" spans="1:37" s="2" customFormat="1" ht="110.25" x14ac:dyDescent="0.25">
      <c r="A95" s="4">
        <v>89</v>
      </c>
      <c r="B95" s="157">
        <v>118964</v>
      </c>
      <c r="C95" s="156">
        <v>35</v>
      </c>
      <c r="D95" s="4" t="s">
        <v>177</v>
      </c>
      <c r="E95" s="11" t="s">
        <v>173</v>
      </c>
      <c r="F95" s="168" t="s">
        <v>188</v>
      </c>
      <c r="G95" s="16" t="s">
        <v>109</v>
      </c>
      <c r="H95" s="16" t="s">
        <v>108</v>
      </c>
      <c r="I95" s="4" t="s">
        <v>224</v>
      </c>
      <c r="J95" s="5" t="s">
        <v>110</v>
      </c>
      <c r="K95" s="6">
        <v>42670</v>
      </c>
      <c r="L95" s="6">
        <v>43308</v>
      </c>
      <c r="M95" s="7">
        <f t="shared" si="108"/>
        <v>83.983863323195678</v>
      </c>
      <c r="N95" s="8" t="s">
        <v>160</v>
      </c>
      <c r="O95" s="8" t="s">
        <v>161</v>
      </c>
      <c r="P95" s="8" t="s">
        <v>161</v>
      </c>
      <c r="Q95" s="13" t="s">
        <v>162</v>
      </c>
      <c r="R95" s="4" t="s">
        <v>36</v>
      </c>
      <c r="S95" s="28">
        <f t="shared" si="110"/>
        <v>1279634.31</v>
      </c>
      <c r="T95" s="210">
        <v>1031913.58</v>
      </c>
      <c r="U95" s="210">
        <v>247720.73</v>
      </c>
      <c r="V95" s="28">
        <f t="shared" si="109"/>
        <v>0</v>
      </c>
      <c r="W95" s="210">
        <v>0</v>
      </c>
      <c r="X95" s="210">
        <v>0</v>
      </c>
      <c r="Y95" s="28">
        <f t="shared" si="111"/>
        <v>244032.57</v>
      </c>
      <c r="Z95" s="210">
        <v>182102.39</v>
      </c>
      <c r="AA95" s="210">
        <v>61930.18</v>
      </c>
      <c r="AB95" s="28">
        <f t="shared" si="112"/>
        <v>0</v>
      </c>
      <c r="AC95" s="210"/>
      <c r="AD95" s="210"/>
      <c r="AE95" s="50">
        <f t="shared" si="113"/>
        <v>1523666.8800000001</v>
      </c>
      <c r="AF95" s="28">
        <v>0</v>
      </c>
      <c r="AG95" s="28">
        <f t="shared" si="114"/>
        <v>1523666.8800000001</v>
      </c>
      <c r="AH95" s="217" t="s">
        <v>163</v>
      </c>
      <c r="AI95" s="74" t="s">
        <v>206</v>
      </c>
      <c r="AJ95" s="216">
        <v>122689.41</v>
      </c>
      <c r="AK95" s="219">
        <v>0</v>
      </c>
    </row>
    <row r="96" spans="1:37" s="2" customFormat="1" ht="157.5" x14ac:dyDescent="0.25">
      <c r="A96" s="10">
        <v>90</v>
      </c>
      <c r="B96" s="157">
        <v>119981</v>
      </c>
      <c r="C96" s="156">
        <v>36</v>
      </c>
      <c r="D96" s="4" t="s">
        <v>176</v>
      </c>
      <c r="E96" s="11" t="s">
        <v>173</v>
      </c>
      <c r="F96" s="168" t="s">
        <v>188</v>
      </c>
      <c r="G96" s="16" t="s">
        <v>111</v>
      </c>
      <c r="H96" s="16" t="s">
        <v>85</v>
      </c>
      <c r="I96" s="4" t="s">
        <v>193</v>
      </c>
      <c r="J96" s="5" t="s">
        <v>112</v>
      </c>
      <c r="K96" s="6">
        <v>42579</v>
      </c>
      <c r="L96" s="6">
        <v>43462</v>
      </c>
      <c r="M96" s="7">
        <f t="shared" si="108"/>
        <v>83.983863111728837</v>
      </c>
      <c r="N96" s="8" t="s">
        <v>160</v>
      </c>
      <c r="O96" s="8" t="s">
        <v>161</v>
      </c>
      <c r="P96" s="8" t="s">
        <v>161</v>
      </c>
      <c r="Q96" s="13" t="s">
        <v>162</v>
      </c>
      <c r="R96" s="4" t="s">
        <v>36</v>
      </c>
      <c r="S96" s="28">
        <f t="shared" si="110"/>
        <v>1627939.8599999999</v>
      </c>
      <c r="T96" s="210">
        <v>1312791.6599999999</v>
      </c>
      <c r="U96" s="210">
        <v>315148.2</v>
      </c>
      <c r="V96" s="28">
        <f t="shared" si="109"/>
        <v>0</v>
      </c>
      <c r="W96" s="210">
        <v>0</v>
      </c>
      <c r="X96" s="210">
        <v>0</v>
      </c>
      <c r="Y96" s="28">
        <f t="shared" si="111"/>
        <v>310456.15999999997</v>
      </c>
      <c r="Z96" s="210">
        <v>231669.11</v>
      </c>
      <c r="AA96" s="210">
        <v>78787.05</v>
      </c>
      <c r="AB96" s="28">
        <f t="shared" si="112"/>
        <v>0</v>
      </c>
      <c r="AC96" s="210"/>
      <c r="AD96" s="210"/>
      <c r="AE96" s="50">
        <f t="shared" si="113"/>
        <v>1938396.0199999998</v>
      </c>
      <c r="AF96" s="28">
        <v>0</v>
      </c>
      <c r="AG96" s="28">
        <f t="shared" si="114"/>
        <v>1938396.0199999998</v>
      </c>
      <c r="AH96" s="217" t="s">
        <v>163</v>
      </c>
      <c r="AI96" s="74" t="s">
        <v>201</v>
      </c>
      <c r="AJ96" s="216">
        <f>559604.06+125761.16</f>
        <v>685365.22000000009</v>
      </c>
      <c r="AK96" s="219">
        <v>0</v>
      </c>
    </row>
    <row r="97" spans="1:37" s="2" customFormat="1" ht="236.25" x14ac:dyDescent="0.25">
      <c r="A97" s="10">
        <v>91</v>
      </c>
      <c r="B97" s="157">
        <v>120414</v>
      </c>
      <c r="C97" s="156">
        <v>61</v>
      </c>
      <c r="D97" s="4" t="s">
        <v>180</v>
      </c>
      <c r="E97" s="11" t="s">
        <v>173</v>
      </c>
      <c r="F97" s="168" t="s">
        <v>152</v>
      </c>
      <c r="G97" s="16" t="s">
        <v>153</v>
      </c>
      <c r="H97" s="16" t="s">
        <v>390</v>
      </c>
      <c r="I97" s="4" t="s">
        <v>215</v>
      </c>
      <c r="J97" s="5" t="s">
        <v>154</v>
      </c>
      <c r="K97" s="6">
        <v>42893</v>
      </c>
      <c r="L97" s="6">
        <v>43562</v>
      </c>
      <c r="M97" s="7">
        <f t="shared" si="108"/>
        <v>83.395347070002629</v>
      </c>
      <c r="N97" s="8" t="s">
        <v>160</v>
      </c>
      <c r="O97" s="8" t="s">
        <v>161</v>
      </c>
      <c r="P97" s="8" t="s">
        <v>161</v>
      </c>
      <c r="Q97" s="13" t="s">
        <v>162</v>
      </c>
      <c r="R97" s="4" t="s">
        <v>36</v>
      </c>
      <c r="S97" s="28">
        <f t="shared" si="110"/>
        <v>9816719.1999999993</v>
      </c>
      <c r="T97" s="210">
        <v>7916328.7599999998</v>
      </c>
      <c r="U97" s="210">
        <v>1900390.44</v>
      </c>
      <c r="V97" s="28">
        <f t="shared" si="109"/>
        <v>647352.26</v>
      </c>
      <c r="W97" s="210">
        <v>483068.28</v>
      </c>
      <c r="X97" s="210">
        <v>164283.98000000001</v>
      </c>
      <c r="Y97" s="28">
        <f t="shared" si="111"/>
        <v>1307231.79</v>
      </c>
      <c r="Z97" s="210">
        <v>979654.51000000013</v>
      </c>
      <c r="AA97" s="210">
        <v>327577.27999999997</v>
      </c>
      <c r="AB97" s="28">
        <f t="shared" si="112"/>
        <v>0</v>
      </c>
      <c r="AC97" s="210"/>
      <c r="AD97" s="210"/>
      <c r="AE97" s="50">
        <f t="shared" si="113"/>
        <v>11771303.25</v>
      </c>
      <c r="AF97" s="28">
        <v>0</v>
      </c>
      <c r="AG97" s="28">
        <f t="shared" si="114"/>
        <v>11771303.25</v>
      </c>
      <c r="AH97" s="217" t="s">
        <v>163</v>
      </c>
      <c r="AI97" s="74" t="s">
        <v>361</v>
      </c>
      <c r="AJ97" s="216">
        <f>1634522.3-47130.14</f>
        <v>1587392.1600000001</v>
      </c>
      <c r="AK97" s="216">
        <f>69261.08+47130.14</f>
        <v>116391.22</v>
      </c>
    </row>
    <row r="98" spans="1:37" ht="126" x14ac:dyDescent="0.25">
      <c r="A98" s="4">
        <v>92</v>
      </c>
      <c r="B98" s="157">
        <v>119988</v>
      </c>
      <c r="C98" s="156">
        <v>62</v>
      </c>
      <c r="D98" s="4" t="s">
        <v>169</v>
      </c>
      <c r="E98" s="11" t="s">
        <v>173</v>
      </c>
      <c r="F98" s="168" t="s">
        <v>152</v>
      </c>
      <c r="G98" s="16" t="s">
        <v>155</v>
      </c>
      <c r="H98" s="16" t="s">
        <v>118</v>
      </c>
      <c r="I98" s="174" t="s">
        <v>225</v>
      </c>
      <c r="J98" s="5" t="s">
        <v>156</v>
      </c>
      <c r="K98" s="6">
        <v>43060</v>
      </c>
      <c r="L98" s="6">
        <v>43729</v>
      </c>
      <c r="M98" s="7">
        <f t="shared" si="108"/>
        <v>83.983862836233868</v>
      </c>
      <c r="N98" s="8" t="s">
        <v>160</v>
      </c>
      <c r="O98" s="8" t="s">
        <v>161</v>
      </c>
      <c r="P98" s="8" t="s">
        <v>161</v>
      </c>
      <c r="Q98" s="13" t="s">
        <v>162</v>
      </c>
      <c r="R98" s="8" t="s">
        <v>36</v>
      </c>
      <c r="S98" s="28">
        <f t="shared" si="110"/>
        <v>3950537.5</v>
      </c>
      <c r="T98" s="210">
        <v>3185764.3</v>
      </c>
      <c r="U98" s="210">
        <v>764773.2</v>
      </c>
      <c r="V98" s="28">
        <f t="shared" si="109"/>
        <v>0</v>
      </c>
      <c r="W98" s="210">
        <v>0</v>
      </c>
      <c r="X98" s="210">
        <v>0</v>
      </c>
      <c r="Y98" s="28">
        <f t="shared" si="111"/>
        <v>753387</v>
      </c>
      <c r="Z98" s="210">
        <v>562193.69999999995</v>
      </c>
      <c r="AA98" s="210">
        <v>191193.3</v>
      </c>
      <c r="AB98" s="28">
        <f t="shared" si="112"/>
        <v>0</v>
      </c>
      <c r="AC98" s="210"/>
      <c r="AD98" s="210"/>
      <c r="AE98" s="50">
        <f t="shared" si="113"/>
        <v>4703924.5</v>
      </c>
      <c r="AF98" s="28"/>
      <c r="AG98" s="28">
        <f t="shared" si="114"/>
        <v>4703924.5</v>
      </c>
      <c r="AH98" s="217" t="s">
        <v>163</v>
      </c>
      <c r="AI98" s="74" t="s">
        <v>193</v>
      </c>
      <c r="AJ98" s="216">
        <v>0</v>
      </c>
      <c r="AK98" s="216">
        <v>0</v>
      </c>
    </row>
    <row r="99" spans="1:37" ht="220.5" x14ac:dyDescent="0.25">
      <c r="A99" s="10">
        <v>93</v>
      </c>
      <c r="B99" s="157">
        <v>119741</v>
      </c>
      <c r="C99" s="156">
        <v>63</v>
      </c>
      <c r="D99" s="4" t="s">
        <v>183</v>
      </c>
      <c r="E99" s="11" t="s">
        <v>173</v>
      </c>
      <c r="F99" s="168" t="s">
        <v>152</v>
      </c>
      <c r="G99" s="49" t="s">
        <v>158</v>
      </c>
      <c r="H99" s="16" t="s">
        <v>157</v>
      </c>
      <c r="I99" s="4" t="s">
        <v>193</v>
      </c>
      <c r="J99" s="5" t="s">
        <v>159</v>
      </c>
      <c r="K99" s="6">
        <v>43063</v>
      </c>
      <c r="L99" s="6">
        <v>43609</v>
      </c>
      <c r="M99" s="7">
        <f t="shared" si="108"/>
        <v>83.983862837339956</v>
      </c>
      <c r="N99" s="8" t="s">
        <v>160</v>
      </c>
      <c r="O99" s="8" t="s">
        <v>161</v>
      </c>
      <c r="P99" s="8" t="s">
        <v>161</v>
      </c>
      <c r="Q99" s="13" t="s">
        <v>162</v>
      </c>
      <c r="R99" s="8" t="s">
        <v>36</v>
      </c>
      <c r="S99" s="28">
        <f t="shared" si="110"/>
        <v>2267315.5699999998</v>
      </c>
      <c r="T99" s="210">
        <v>1828392.47</v>
      </c>
      <c r="U99" s="210">
        <v>438923.1</v>
      </c>
      <c r="V99" s="28">
        <f t="shared" si="109"/>
        <v>0</v>
      </c>
      <c r="W99" s="210">
        <v>0</v>
      </c>
      <c r="X99" s="210">
        <v>0</v>
      </c>
      <c r="Y99" s="28">
        <f t="shared" si="111"/>
        <v>432388.27</v>
      </c>
      <c r="Z99" s="210">
        <v>322657.49</v>
      </c>
      <c r="AA99" s="210">
        <v>109730.78</v>
      </c>
      <c r="AB99" s="28">
        <f t="shared" si="112"/>
        <v>0</v>
      </c>
      <c r="AC99" s="210"/>
      <c r="AD99" s="210"/>
      <c r="AE99" s="50">
        <f t="shared" si="113"/>
        <v>2699703.84</v>
      </c>
      <c r="AF99" s="28">
        <v>0</v>
      </c>
      <c r="AG99" s="28">
        <f t="shared" si="114"/>
        <v>2699703.84</v>
      </c>
      <c r="AH99" s="217" t="s">
        <v>163</v>
      </c>
      <c r="AI99" s="255" t="s">
        <v>193</v>
      </c>
      <c r="AJ99" s="216">
        <v>13624.7</v>
      </c>
      <c r="AK99" s="216">
        <v>0</v>
      </c>
    </row>
    <row r="100" spans="1:37" ht="126" x14ac:dyDescent="0.25">
      <c r="A100" s="10">
        <v>94</v>
      </c>
      <c r="B100" s="157">
        <v>122485</v>
      </c>
      <c r="C100" s="156">
        <v>38</v>
      </c>
      <c r="D100" s="4" t="s">
        <v>169</v>
      </c>
      <c r="E100" s="12" t="s">
        <v>168</v>
      </c>
      <c r="F100" s="168" t="s">
        <v>25</v>
      </c>
      <c r="G100" s="49" t="s">
        <v>27</v>
      </c>
      <c r="H100" s="16" t="s">
        <v>389</v>
      </c>
      <c r="I100" s="4" t="s">
        <v>193</v>
      </c>
      <c r="J100" s="5" t="s">
        <v>28</v>
      </c>
      <c r="K100" s="6">
        <v>42488</v>
      </c>
      <c r="L100" s="6">
        <v>44314</v>
      </c>
      <c r="M100" s="7">
        <f t="shared" si="108"/>
        <v>84.695097599999997</v>
      </c>
      <c r="N100" s="8" t="s">
        <v>160</v>
      </c>
      <c r="O100" s="8" t="s">
        <v>161</v>
      </c>
      <c r="P100" s="8" t="s">
        <v>161</v>
      </c>
      <c r="Q100" s="13" t="s">
        <v>162</v>
      </c>
      <c r="R100" s="4" t="s">
        <v>26</v>
      </c>
      <c r="S100" s="28">
        <f t="shared" si="110"/>
        <v>16939019.52</v>
      </c>
      <c r="T100" s="210">
        <v>15963331.810000001</v>
      </c>
      <c r="U100" s="210">
        <v>975687.71</v>
      </c>
      <c r="V100" s="28">
        <f t="shared" si="109"/>
        <v>0</v>
      </c>
      <c r="W100" s="210">
        <v>0</v>
      </c>
      <c r="X100" s="210">
        <v>0</v>
      </c>
      <c r="Y100" s="28">
        <f t="shared" si="111"/>
        <v>3060980.48</v>
      </c>
      <c r="Z100" s="210">
        <v>2817058.55</v>
      </c>
      <c r="AA100" s="210">
        <v>243921.93</v>
      </c>
      <c r="AB100" s="28">
        <f t="shared" si="112"/>
        <v>0</v>
      </c>
      <c r="AC100" s="210"/>
      <c r="AD100" s="210"/>
      <c r="AE100" s="50">
        <f t="shared" si="113"/>
        <v>20000000</v>
      </c>
      <c r="AF100" s="28">
        <v>200000</v>
      </c>
      <c r="AG100" s="28">
        <f t="shared" si="114"/>
        <v>20200000</v>
      </c>
      <c r="AH100" s="217" t="s">
        <v>163</v>
      </c>
      <c r="AI100" s="74" t="s">
        <v>194</v>
      </c>
      <c r="AJ100" s="261">
        <v>367086.52</v>
      </c>
      <c r="AK100" s="262">
        <v>0</v>
      </c>
    </row>
    <row r="101" spans="1:37" ht="78.75" x14ac:dyDescent="0.25">
      <c r="A101" s="4">
        <v>95</v>
      </c>
      <c r="B101" s="157">
        <v>122484</v>
      </c>
      <c r="C101" s="156">
        <v>39</v>
      </c>
      <c r="D101" s="4" t="s">
        <v>169</v>
      </c>
      <c r="E101" s="12" t="s">
        <v>167</v>
      </c>
      <c r="F101" s="168" t="s">
        <v>25</v>
      </c>
      <c r="G101" s="49" t="s">
        <v>30</v>
      </c>
      <c r="H101" s="16" t="s">
        <v>389</v>
      </c>
      <c r="I101" s="4" t="s">
        <v>193</v>
      </c>
      <c r="J101" s="5" t="s">
        <v>31</v>
      </c>
      <c r="K101" s="6">
        <v>42488</v>
      </c>
      <c r="L101" s="6">
        <v>44314</v>
      </c>
      <c r="M101" s="7">
        <f t="shared" si="108"/>
        <v>84.695097596566526</v>
      </c>
      <c r="N101" s="8" t="s">
        <v>160</v>
      </c>
      <c r="O101" s="8" t="s">
        <v>161</v>
      </c>
      <c r="P101" s="8" t="s">
        <v>161</v>
      </c>
      <c r="Q101" s="13" t="s">
        <v>162</v>
      </c>
      <c r="R101" s="4" t="s">
        <v>29</v>
      </c>
      <c r="S101" s="28">
        <f t="shared" si="110"/>
        <v>59201873.219999999</v>
      </c>
      <c r="T101" s="210">
        <v>55791844.670000002</v>
      </c>
      <c r="U101" s="210">
        <v>3410028.55</v>
      </c>
      <c r="V101" s="28">
        <f t="shared" si="109"/>
        <v>0</v>
      </c>
      <c r="W101" s="210">
        <v>0</v>
      </c>
      <c r="X101" s="210">
        <v>0</v>
      </c>
      <c r="Y101" s="28">
        <f t="shared" si="111"/>
        <v>10698126.780000001</v>
      </c>
      <c r="Z101" s="210">
        <v>9845619.6400000006</v>
      </c>
      <c r="AA101" s="210">
        <v>852507.14</v>
      </c>
      <c r="AB101" s="28">
        <f t="shared" si="112"/>
        <v>0</v>
      </c>
      <c r="AC101" s="210"/>
      <c r="AD101" s="210"/>
      <c r="AE101" s="50">
        <f t="shared" si="113"/>
        <v>69900000</v>
      </c>
      <c r="AF101" s="28">
        <v>600000</v>
      </c>
      <c r="AG101" s="28">
        <f t="shared" si="114"/>
        <v>70500000</v>
      </c>
      <c r="AH101" s="217" t="s">
        <v>163</v>
      </c>
      <c r="AI101" s="74" t="s">
        <v>195</v>
      </c>
      <c r="AJ101" s="216">
        <f>1614958.09+116790.02</f>
        <v>1731748.11</v>
      </c>
      <c r="AK101" s="219">
        <v>0</v>
      </c>
    </row>
    <row r="102" spans="1:37" ht="63" x14ac:dyDescent="0.25">
      <c r="A102" s="10">
        <v>96</v>
      </c>
      <c r="B102" s="157">
        <v>112483</v>
      </c>
      <c r="C102" s="156">
        <v>40</v>
      </c>
      <c r="D102" s="4" t="s">
        <v>169</v>
      </c>
      <c r="E102" s="12" t="s">
        <v>167</v>
      </c>
      <c r="F102" s="168" t="s">
        <v>25</v>
      </c>
      <c r="G102" s="49" t="s">
        <v>33</v>
      </c>
      <c r="H102" s="16" t="s">
        <v>389</v>
      </c>
      <c r="I102" s="4" t="s">
        <v>193</v>
      </c>
      <c r="J102" s="5" t="s">
        <v>34</v>
      </c>
      <c r="K102" s="6">
        <v>42488</v>
      </c>
      <c r="L102" s="6">
        <v>44314</v>
      </c>
      <c r="M102" s="7">
        <f t="shared" si="108"/>
        <v>84.695097599999997</v>
      </c>
      <c r="N102" s="8" t="s">
        <v>160</v>
      </c>
      <c r="O102" s="8" t="s">
        <v>161</v>
      </c>
      <c r="P102" s="8" t="s">
        <v>161</v>
      </c>
      <c r="Q102" s="13" t="s">
        <v>162</v>
      </c>
      <c r="R102" s="4" t="s">
        <v>32</v>
      </c>
      <c r="S102" s="28">
        <f t="shared" si="110"/>
        <v>50817058.560000002</v>
      </c>
      <c r="T102" s="210">
        <v>47889995.43</v>
      </c>
      <c r="U102" s="210">
        <v>2927063.13</v>
      </c>
      <c r="V102" s="28">
        <f t="shared" si="109"/>
        <v>0</v>
      </c>
      <c r="W102" s="210">
        <v>0</v>
      </c>
      <c r="X102" s="210">
        <v>0</v>
      </c>
      <c r="Y102" s="28">
        <f t="shared" si="111"/>
        <v>9182941.4399999995</v>
      </c>
      <c r="Z102" s="210">
        <v>8451175.6600000001</v>
      </c>
      <c r="AA102" s="210">
        <v>731765.78</v>
      </c>
      <c r="AB102" s="28">
        <f t="shared" si="112"/>
        <v>0</v>
      </c>
      <c r="AC102" s="210"/>
      <c r="AD102" s="210"/>
      <c r="AE102" s="50">
        <f t="shared" si="113"/>
        <v>60000000</v>
      </c>
      <c r="AF102" s="28">
        <v>1936000</v>
      </c>
      <c r="AG102" s="28">
        <f t="shared" si="114"/>
        <v>61936000</v>
      </c>
      <c r="AH102" s="217" t="s">
        <v>163</v>
      </c>
      <c r="AI102" s="74" t="s">
        <v>229</v>
      </c>
      <c r="AJ102" s="216">
        <f>18028067.88+2522724.79</f>
        <v>20550792.669999998</v>
      </c>
      <c r="AK102" s="219">
        <v>0</v>
      </c>
    </row>
    <row r="103" spans="1:37" ht="165.75" customHeight="1" x14ac:dyDescent="0.25">
      <c r="A103" s="10">
        <v>97</v>
      </c>
      <c r="B103" s="157">
        <v>109937</v>
      </c>
      <c r="C103" s="156">
        <v>162</v>
      </c>
      <c r="D103" s="4" t="s">
        <v>182</v>
      </c>
      <c r="E103" s="30" t="s">
        <v>171</v>
      </c>
      <c r="F103" s="164" t="s">
        <v>380</v>
      </c>
      <c r="G103" s="49" t="s">
        <v>589</v>
      </c>
      <c r="H103" s="16" t="s">
        <v>381</v>
      </c>
      <c r="I103" s="4" t="s">
        <v>193</v>
      </c>
      <c r="J103" s="45" t="s">
        <v>590</v>
      </c>
      <c r="K103" s="6">
        <v>43173</v>
      </c>
      <c r="L103" s="6">
        <v>43660</v>
      </c>
      <c r="M103" s="7">
        <f t="shared" si="108"/>
        <v>82.304184778160604</v>
      </c>
      <c r="N103" s="8" t="s">
        <v>382</v>
      </c>
      <c r="O103" s="8" t="s">
        <v>369</v>
      </c>
      <c r="P103" s="8" t="s">
        <v>383</v>
      </c>
      <c r="Q103" s="14" t="s">
        <v>384</v>
      </c>
      <c r="R103" s="8" t="s">
        <v>36</v>
      </c>
      <c r="S103" s="28">
        <f t="shared" si="110"/>
        <v>762655.8600000001</v>
      </c>
      <c r="T103" s="210">
        <v>147617.44</v>
      </c>
      <c r="U103" s="210">
        <v>615038.42000000004</v>
      </c>
      <c r="V103" s="28">
        <f t="shared" si="109"/>
        <v>145442.25</v>
      </c>
      <c r="W103" s="210">
        <v>36906.06</v>
      </c>
      <c r="X103" s="210">
        <v>108536.19</v>
      </c>
      <c r="Y103" s="28">
        <f t="shared" si="111"/>
        <v>0</v>
      </c>
      <c r="Z103" s="210"/>
      <c r="AA103" s="210"/>
      <c r="AB103" s="28">
        <f t="shared" si="112"/>
        <v>18532.61</v>
      </c>
      <c r="AC103" s="210">
        <v>3765.78</v>
      </c>
      <c r="AD103" s="210">
        <v>14766.83</v>
      </c>
      <c r="AE103" s="50">
        <f t="shared" si="113"/>
        <v>926630.72000000009</v>
      </c>
      <c r="AF103" s="28">
        <v>0</v>
      </c>
      <c r="AG103" s="28">
        <f t="shared" si="114"/>
        <v>926630.72000000009</v>
      </c>
      <c r="AH103" s="217" t="s">
        <v>163</v>
      </c>
      <c r="AI103" s="74"/>
      <c r="AJ103" s="216">
        <v>92663.07</v>
      </c>
      <c r="AK103" s="216">
        <v>0</v>
      </c>
    </row>
    <row r="104" spans="1:37" ht="141.75" customHeight="1" x14ac:dyDescent="0.25">
      <c r="A104" s="4">
        <v>98</v>
      </c>
      <c r="B104" s="157">
        <v>120769</v>
      </c>
      <c r="C104" s="156">
        <v>96</v>
      </c>
      <c r="D104" s="4" t="s">
        <v>176</v>
      </c>
      <c r="E104" s="30" t="s">
        <v>248</v>
      </c>
      <c r="F104" s="164" t="s">
        <v>392</v>
      </c>
      <c r="G104" s="49" t="s">
        <v>404</v>
      </c>
      <c r="H104" s="16" t="s">
        <v>403</v>
      </c>
      <c r="I104" s="30" t="s">
        <v>405</v>
      </c>
      <c r="J104" s="45" t="s">
        <v>406</v>
      </c>
      <c r="K104" s="6">
        <v>43186</v>
      </c>
      <c r="L104" s="6">
        <v>43673</v>
      </c>
      <c r="M104" s="7">
        <f t="shared" si="108"/>
        <v>84.154097257132506</v>
      </c>
      <c r="N104" s="8" t="s">
        <v>160</v>
      </c>
      <c r="O104" s="8" t="s">
        <v>407</v>
      </c>
      <c r="P104" s="8" t="s">
        <v>407</v>
      </c>
      <c r="Q104" s="14" t="s">
        <v>230</v>
      </c>
      <c r="R104" s="4" t="s">
        <v>36</v>
      </c>
      <c r="S104" s="28">
        <f t="shared" si="110"/>
        <v>357519.4</v>
      </c>
      <c r="T104" s="210">
        <v>357519.4</v>
      </c>
      <c r="U104" s="210">
        <v>0</v>
      </c>
      <c r="V104" s="28">
        <f t="shared" si="109"/>
        <v>58822.79</v>
      </c>
      <c r="W104" s="210">
        <v>58822.79</v>
      </c>
      <c r="X104" s="210">
        <v>0</v>
      </c>
      <c r="Y104" s="28">
        <f t="shared" si="111"/>
        <v>8496.7800000000007</v>
      </c>
      <c r="Z104" s="210">
        <v>8496.7800000000007</v>
      </c>
      <c r="AA104" s="210">
        <v>0</v>
      </c>
      <c r="AB104" s="28">
        <f t="shared" si="112"/>
        <v>0</v>
      </c>
      <c r="AC104" s="210"/>
      <c r="AD104" s="210"/>
      <c r="AE104" s="50">
        <f t="shared" si="113"/>
        <v>424838.97000000003</v>
      </c>
      <c r="AF104" s="28">
        <v>0</v>
      </c>
      <c r="AG104" s="28">
        <f t="shared" si="114"/>
        <v>424838.97000000003</v>
      </c>
      <c r="AH104" s="257" t="s">
        <v>163</v>
      </c>
      <c r="AI104" s="74" t="s">
        <v>193</v>
      </c>
      <c r="AJ104" s="216">
        <v>42483.88</v>
      </c>
      <c r="AK104" s="216">
        <v>0</v>
      </c>
    </row>
    <row r="105" spans="1:37" ht="141.75" customHeight="1" x14ac:dyDescent="0.25">
      <c r="A105" s="10">
        <v>99</v>
      </c>
      <c r="B105" s="157">
        <v>121622</v>
      </c>
      <c r="C105" s="156">
        <v>99</v>
      </c>
      <c r="D105" s="4" t="s">
        <v>176</v>
      </c>
      <c r="E105" s="30" t="s">
        <v>248</v>
      </c>
      <c r="F105" s="164" t="s">
        <v>392</v>
      </c>
      <c r="G105" s="49" t="s">
        <v>409</v>
      </c>
      <c r="H105" s="16" t="s">
        <v>414</v>
      </c>
      <c r="I105" s="30" t="s">
        <v>411</v>
      </c>
      <c r="J105" s="45" t="s">
        <v>408</v>
      </c>
      <c r="K105" s="6">
        <v>43188</v>
      </c>
      <c r="L105" s="6">
        <v>43553</v>
      </c>
      <c r="M105" s="7">
        <f t="shared" si="108"/>
        <v>84.999999426373932</v>
      </c>
      <c r="N105" s="8" t="s">
        <v>160</v>
      </c>
      <c r="O105" s="8" t="s">
        <v>416</v>
      </c>
      <c r="P105" s="8" t="s">
        <v>416</v>
      </c>
      <c r="Q105" s="14" t="s">
        <v>230</v>
      </c>
      <c r="R105" s="4" t="s">
        <v>36</v>
      </c>
      <c r="S105" s="28">
        <f t="shared" si="110"/>
        <v>444540.46</v>
      </c>
      <c r="T105" s="210">
        <v>444540.46</v>
      </c>
      <c r="U105" s="210">
        <v>0</v>
      </c>
      <c r="V105" s="28">
        <f t="shared" si="109"/>
        <v>67988.539999999994</v>
      </c>
      <c r="W105" s="210">
        <v>67988.539999999994</v>
      </c>
      <c r="X105" s="210">
        <v>0</v>
      </c>
      <c r="Y105" s="28">
        <f t="shared" si="111"/>
        <v>10459.780000000001</v>
      </c>
      <c r="Z105" s="211">
        <v>10459.780000000001</v>
      </c>
      <c r="AA105" s="210">
        <v>0</v>
      </c>
      <c r="AB105" s="28">
        <f t="shared" si="112"/>
        <v>0</v>
      </c>
      <c r="AC105" s="210"/>
      <c r="AD105" s="210"/>
      <c r="AE105" s="50">
        <f t="shared" si="113"/>
        <v>522988.78</v>
      </c>
      <c r="AF105" s="28">
        <v>0</v>
      </c>
      <c r="AG105" s="28">
        <f t="shared" si="114"/>
        <v>522988.78</v>
      </c>
      <c r="AH105" s="257" t="s">
        <v>163</v>
      </c>
      <c r="AI105" s="74" t="s">
        <v>193</v>
      </c>
      <c r="AJ105" s="216">
        <v>0</v>
      </c>
      <c r="AK105" s="216">
        <v>0</v>
      </c>
    </row>
    <row r="106" spans="1:37" ht="141.75" customHeight="1" x14ac:dyDescent="0.25">
      <c r="A106" s="10">
        <v>100</v>
      </c>
      <c r="B106" s="157">
        <v>121536</v>
      </c>
      <c r="C106" s="156">
        <v>102</v>
      </c>
      <c r="D106" s="4" t="s">
        <v>176</v>
      </c>
      <c r="E106" s="30" t="s">
        <v>248</v>
      </c>
      <c r="F106" s="164" t="s">
        <v>392</v>
      </c>
      <c r="G106" s="49" t="s">
        <v>413</v>
      </c>
      <c r="H106" s="16" t="s">
        <v>410</v>
      </c>
      <c r="I106" s="30" t="s">
        <v>411</v>
      </c>
      <c r="J106" s="45" t="s">
        <v>417</v>
      </c>
      <c r="K106" s="6">
        <v>43186</v>
      </c>
      <c r="L106" s="6">
        <v>43643</v>
      </c>
      <c r="M106" s="7">
        <f t="shared" si="108"/>
        <v>85.000000246407055</v>
      </c>
      <c r="N106" s="8" t="s">
        <v>160</v>
      </c>
      <c r="O106" s="8" t="s">
        <v>412</v>
      </c>
      <c r="P106" s="8" t="s">
        <v>412</v>
      </c>
      <c r="Q106" s="14" t="s">
        <v>230</v>
      </c>
      <c r="R106" s="4" t="s">
        <v>36</v>
      </c>
      <c r="S106" s="28">
        <f t="shared" si="110"/>
        <v>344957.66</v>
      </c>
      <c r="T106" s="210">
        <v>344957.66</v>
      </c>
      <c r="U106" s="210">
        <v>0</v>
      </c>
      <c r="V106" s="28">
        <f t="shared" si="109"/>
        <v>52758.23</v>
      </c>
      <c r="W106" s="210">
        <v>52758.23</v>
      </c>
      <c r="X106" s="210">
        <v>0</v>
      </c>
      <c r="Y106" s="28">
        <f t="shared" si="111"/>
        <v>8116.65</v>
      </c>
      <c r="Z106" s="210">
        <v>8116.65</v>
      </c>
      <c r="AA106" s="210">
        <v>0</v>
      </c>
      <c r="AB106" s="28">
        <f t="shared" si="112"/>
        <v>0</v>
      </c>
      <c r="AC106" s="210"/>
      <c r="AD106" s="210"/>
      <c r="AE106" s="50">
        <f t="shared" si="113"/>
        <v>405832.54</v>
      </c>
      <c r="AF106" s="28">
        <v>0</v>
      </c>
      <c r="AG106" s="28">
        <f t="shared" si="114"/>
        <v>405832.54</v>
      </c>
      <c r="AH106" s="257" t="s">
        <v>163</v>
      </c>
      <c r="AI106" s="74" t="s">
        <v>193</v>
      </c>
      <c r="AJ106" s="216">
        <v>0</v>
      </c>
      <c r="AK106" s="216">
        <v>0</v>
      </c>
    </row>
    <row r="107" spans="1:37" ht="207.75" customHeight="1" x14ac:dyDescent="0.25">
      <c r="A107" s="4">
        <v>101</v>
      </c>
      <c r="B107" s="157">
        <v>112093</v>
      </c>
      <c r="C107" s="156">
        <v>344</v>
      </c>
      <c r="D107" s="4" t="s">
        <v>183</v>
      </c>
      <c r="E107" s="30" t="s">
        <v>171</v>
      </c>
      <c r="F107" s="167" t="s">
        <v>380</v>
      </c>
      <c r="G107" s="49" t="s">
        <v>423</v>
      </c>
      <c r="H107" s="49" t="s">
        <v>424</v>
      </c>
      <c r="I107" s="30" t="s">
        <v>411</v>
      </c>
      <c r="J107" s="27" t="s">
        <v>591</v>
      </c>
      <c r="K107" s="6">
        <v>43188</v>
      </c>
      <c r="L107" s="6">
        <v>43553</v>
      </c>
      <c r="M107" s="7">
        <f t="shared" si="108"/>
        <v>82.304184346141142</v>
      </c>
      <c r="N107" s="8" t="s">
        <v>382</v>
      </c>
      <c r="O107" s="8" t="s">
        <v>425</v>
      </c>
      <c r="P107" s="8" t="s">
        <v>425</v>
      </c>
      <c r="Q107" s="14" t="s">
        <v>384</v>
      </c>
      <c r="R107" s="11" t="s">
        <v>36</v>
      </c>
      <c r="S107" s="28">
        <f t="shared" si="110"/>
        <v>624137.28</v>
      </c>
      <c r="T107" s="210">
        <v>503312.34</v>
      </c>
      <c r="U107" s="210">
        <v>120824.94</v>
      </c>
      <c r="V107" s="28">
        <f t="shared" si="109"/>
        <v>119026.06000000001</v>
      </c>
      <c r="W107" s="210">
        <v>88819.82</v>
      </c>
      <c r="X107" s="210">
        <v>30206.240000000002</v>
      </c>
      <c r="Y107" s="28">
        <f t="shared" si="111"/>
        <v>0</v>
      </c>
      <c r="Z107" s="210"/>
      <c r="AA107" s="210"/>
      <c r="AB107" s="28">
        <f t="shared" si="112"/>
        <v>15166.61</v>
      </c>
      <c r="AC107" s="210">
        <v>12084.34</v>
      </c>
      <c r="AD107" s="210">
        <v>3082.27</v>
      </c>
      <c r="AE107" s="50">
        <f t="shared" si="113"/>
        <v>758329.95000000007</v>
      </c>
      <c r="AF107" s="28">
        <v>0</v>
      </c>
      <c r="AG107" s="28">
        <f t="shared" si="114"/>
        <v>758329.95000000007</v>
      </c>
      <c r="AH107" s="217" t="s">
        <v>426</v>
      </c>
      <c r="AI107" s="74" t="s">
        <v>415</v>
      </c>
      <c r="AJ107" s="216">
        <f>62185+73456.48</f>
        <v>135641.47999999998</v>
      </c>
      <c r="AK107" s="216">
        <v>14008.52</v>
      </c>
    </row>
    <row r="108" spans="1:37" ht="176.25" customHeight="1" x14ac:dyDescent="0.25">
      <c r="A108" s="10">
        <v>102</v>
      </c>
      <c r="B108" s="157">
        <v>110829</v>
      </c>
      <c r="C108" s="156">
        <v>345</v>
      </c>
      <c r="D108" s="4" t="s">
        <v>183</v>
      </c>
      <c r="E108" s="30" t="s">
        <v>171</v>
      </c>
      <c r="F108" s="167" t="s">
        <v>380</v>
      </c>
      <c r="G108" s="49" t="s">
        <v>427</v>
      </c>
      <c r="H108" s="49" t="s">
        <v>428</v>
      </c>
      <c r="I108" s="30" t="s">
        <v>193</v>
      </c>
      <c r="J108" s="27" t="s">
        <v>429</v>
      </c>
      <c r="K108" s="6">
        <v>43188</v>
      </c>
      <c r="L108" s="6">
        <v>43675</v>
      </c>
      <c r="M108" s="7">
        <f t="shared" si="108"/>
        <v>82.304186026137842</v>
      </c>
      <c r="N108" s="8" t="s">
        <v>382</v>
      </c>
      <c r="O108" s="8" t="s">
        <v>425</v>
      </c>
      <c r="P108" s="8" t="s">
        <v>425</v>
      </c>
      <c r="Q108" s="14" t="s">
        <v>384</v>
      </c>
      <c r="R108" s="11" t="s">
        <v>36</v>
      </c>
      <c r="S108" s="28">
        <f t="shared" si="110"/>
        <v>757586.23</v>
      </c>
      <c r="T108" s="210">
        <v>610927.28</v>
      </c>
      <c r="U108" s="210">
        <v>146658.95000000001</v>
      </c>
      <c r="V108" s="28">
        <f t="shared" si="109"/>
        <v>144475.43</v>
      </c>
      <c r="W108" s="210">
        <v>107810.7</v>
      </c>
      <c r="X108" s="210">
        <v>36664.730000000003</v>
      </c>
      <c r="Y108" s="28">
        <f t="shared" si="111"/>
        <v>0</v>
      </c>
      <c r="Z108" s="210"/>
      <c r="AA108" s="210"/>
      <c r="AB108" s="28">
        <f t="shared" si="112"/>
        <v>18409.420000000002</v>
      </c>
      <c r="AC108" s="210">
        <v>14668.12</v>
      </c>
      <c r="AD108" s="210">
        <v>3741.3</v>
      </c>
      <c r="AE108" s="50">
        <f t="shared" si="113"/>
        <v>920471.08</v>
      </c>
      <c r="AF108" s="28">
        <v>0</v>
      </c>
      <c r="AG108" s="28">
        <f t="shared" si="114"/>
        <v>920471.08</v>
      </c>
      <c r="AH108" s="217" t="s">
        <v>426</v>
      </c>
      <c r="AI108" s="74" t="s">
        <v>415</v>
      </c>
      <c r="AJ108" s="216">
        <v>89285.71</v>
      </c>
      <c r="AK108" s="216">
        <v>0</v>
      </c>
    </row>
    <row r="109" spans="1:37" ht="99" customHeight="1" x14ac:dyDescent="0.25">
      <c r="A109" s="10">
        <v>103</v>
      </c>
      <c r="B109" s="157">
        <v>111077</v>
      </c>
      <c r="C109" s="156">
        <v>352</v>
      </c>
      <c r="D109" s="4" t="s">
        <v>183</v>
      </c>
      <c r="E109" s="30" t="s">
        <v>171</v>
      </c>
      <c r="F109" s="167" t="s">
        <v>380</v>
      </c>
      <c r="G109" s="49" t="s">
        <v>430</v>
      </c>
      <c r="H109" s="49" t="s">
        <v>431</v>
      </c>
      <c r="I109" s="30" t="s">
        <v>193</v>
      </c>
      <c r="J109" s="27" t="s">
        <v>432</v>
      </c>
      <c r="K109" s="6">
        <v>43188</v>
      </c>
      <c r="L109" s="6">
        <v>43675</v>
      </c>
      <c r="M109" s="7">
        <f t="shared" si="108"/>
        <v>82.304186243592014</v>
      </c>
      <c r="N109" s="8" t="s">
        <v>382</v>
      </c>
      <c r="O109" s="8" t="s">
        <v>425</v>
      </c>
      <c r="P109" s="8" t="s">
        <v>425</v>
      </c>
      <c r="Q109" s="14" t="s">
        <v>384</v>
      </c>
      <c r="R109" s="11" t="s">
        <v>36</v>
      </c>
      <c r="S109" s="28">
        <f t="shared" si="110"/>
        <v>704316.51</v>
      </c>
      <c r="T109" s="210">
        <v>567969.9</v>
      </c>
      <c r="U109" s="210">
        <v>136346.60999999999</v>
      </c>
      <c r="V109" s="28">
        <f t="shared" si="109"/>
        <v>134316.63</v>
      </c>
      <c r="W109" s="211">
        <v>100229.98</v>
      </c>
      <c r="X109" s="211">
        <v>34086.65</v>
      </c>
      <c r="Y109" s="28">
        <f t="shared" si="111"/>
        <v>0</v>
      </c>
      <c r="Z109" s="210"/>
      <c r="AA109" s="210"/>
      <c r="AB109" s="28">
        <f t="shared" si="112"/>
        <v>17114.96</v>
      </c>
      <c r="AC109" s="210">
        <v>13636.73</v>
      </c>
      <c r="AD109" s="210">
        <v>3478.23</v>
      </c>
      <c r="AE109" s="50">
        <f t="shared" si="113"/>
        <v>855748.1</v>
      </c>
      <c r="AF109" s="28"/>
      <c r="AG109" s="28">
        <f t="shared" si="114"/>
        <v>855748.1</v>
      </c>
      <c r="AH109" s="217" t="s">
        <v>426</v>
      </c>
      <c r="AI109" s="74" t="s">
        <v>415</v>
      </c>
      <c r="AJ109" s="216">
        <v>85000</v>
      </c>
      <c r="AK109" s="216">
        <v>0</v>
      </c>
    </row>
    <row r="110" spans="1:37" ht="252" x14ac:dyDescent="0.25">
      <c r="A110" s="4">
        <v>104</v>
      </c>
      <c r="B110" s="157">
        <v>111631</v>
      </c>
      <c r="C110" s="156">
        <v>170</v>
      </c>
      <c r="D110" s="4" t="s">
        <v>178</v>
      </c>
      <c r="E110" s="30" t="s">
        <v>171</v>
      </c>
      <c r="F110" s="167" t="s">
        <v>380</v>
      </c>
      <c r="G110" s="49" t="s">
        <v>433</v>
      </c>
      <c r="H110" s="49" t="s">
        <v>434</v>
      </c>
      <c r="I110" s="175" t="s">
        <v>435</v>
      </c>
      <c r="J110" s="27" t="s">
        <v>592</v>
      </c>
      <c r="K110" s="6">
        <v>43189</v>
      </c>
      <c r="L110" s="6">
        <v>43676</v>
      </c>
      <c r="M110" s="7">
        <f t="shared" si="108"/>
        <v>82.304185177297953</v>
      </c>
      <c r="N110" s="8" t="s">
        <v>382</v>
      </c>
      <c r="O110" s="8" t="s">
        <v>425</v>
      </c>
      <c r="P110" s="8" t="s">
        <v>425</v>
      </c>
      <c r="Q110" s="14" t="s">
        <v>384</v>
      </c>
      <c r="R110" s="11" t="s">
        <v>36</v>
      </c>
      <c r="S110" s="28">
        <f t="shared" si="110"/>
        <v>822209.74</v>
      </c>
      <c r="T110" s="210">
        <v>663040.52</v>
      </c>
      <c r="U110" s="210">
        <v>159169.22</v>
      </c>
      <c r="V110" s="28">
        <f t="shared" si="109"/>
        <v>156799.45000000001</v>
      </c>
      <c r="W110" s="210">
        <v>39792.300000000003</v>
      </c>
      <c r="X110" s="210">
        <v>117007.15</v>
      </c>
      <c r="Y110" s="28">
        <f t="shared" si="111"/>
        <v>0</v>
      </c>
      <c r="Z110" s="210"/>
      <c r="AA110" s="210"/>
      <c r="AB110" s="28">
        <f t="shared" si="112"/>
        <v>19979.79</v>
      </c>
      <c r="AC110" s="210">
        <v>15919.35</v>
      </c>
      <c r="AD110" s="210">
        <v>4060.44</v>
      </c>
      <c r="AE110" s="50">
        <f t="shared" si="113"/>
        <v>998988.98</v>
      </c>
      <c r="AF110" s="28"/>
      <c r="AG110" s="28">
        <f t="shared" si="114"/>
        <v>998988.98</v>
      </c>
      <c r="AH110" s="217" t="s">
        <v>426</v>
      </c>
      <c r="AI110" s="74" t="s">
        <v>415</v>
      </c>
      <c r="AJ110" s="216">
        <v>99898.9</v>
      </c>
      <c r="AK110" s="216">
        <v>0</v>
      </c>
    </row>
    <row r="111" spans="1:37" ht="173.25" x14ac:dyDescent="0.25">
      <c r="A111" s="10">
        <v>105</v>
      </c>
      <c r="B111" s="157">
        <v>112405</v>
      </c>
      <c r="C111" s="156">
        <v>171</v>
      </c>
      <c r="D111" s="4" t="s">
        <v>178</v>
      </c>
      <c r="E111" s="30" t="s">
        <v>171</v>
      </c>
      <c r="F111" s="167" t="s">
        <v>380</v>
      </c>
      <c r="G111" s="49" t="s">
        <v>436</v>
      </c>
      <c r="H111" s="49" t="s">
        <v>437</v>
      </c>
      <c r="I111" s="175" t="s">
        <v>438</v>
      </c>
      <c r="J111" s="27" t="s">
        <v>460</v>
      </c>
      <c r="K111" s="6">
        <v>43186</v>
      </c>
      <c r="L111" s="6">
        <v>43673</v>
      </c>
      <c r="M111" s="7">
        <f t="shared" si="108"/>
        <v>82.304185365731513</v>
      </c>
      <c r="N111" s="8" t="s">
        <v>382</v>
      </c>
      <c r="O111" s="8" t="s">
        <v>425</v>
      </c>
      <c r="P111" s="8" t="s">
        <v>425</v>
      </c>
      <c r="Q111" s="14" t="s">
        <v>384</v>
      </c>
      <c r="R111" s="11" t="s">
        <v>36</v>
      </c>
      <c r="S111" s="28">
        <f t="shared" si="110"/>
        <v>723131.98</v>
      </c>
      <c r="T111" s="210">
        <v>583142.93999999994</v>
      </c>
      <c r="U111" s="210">
        <v>139989.04</v>
      </c>
      <c r="V111" s="28">
        <f t="shared" si="109"/>
        <v>137904.84</v>
      </c>
      <c r="W111" s="210">
        <v>102907.58</v>
      </c>
      <c r="X111" s="210">
        <v>34997.26</v>
      </c>
      <c r="Y111" s="28">
        <f t="shared" si="111"/>
        <v>0</v>
      </c>
      <c r="Z111" s="210"/>
      <c r="AA111" s="210"/>
      <c r="AB111" s="28">
        <f t="shared" si="112"/>
        <v>17572.18</v>
      </c>
      <c r="AC111" s="210">
        <v>14001.03</v>
      </c>
      <c r="AD111" s="210">
        <v>3571.15</v>
      </c>
      <c r="AE111" s="50">
        <f t="shared" si="113"/>
        <v>878609</v>
      </c>
      <c r="AF111" s="28"/>
      <c r="AG111" s="28">
        <f t="shared" si="114"/>
        <v>878609</v>
      </c>
      <c r="AH111" s="217"/>
      <c r="AI111" s="74"/>
      <c r="AJ111" s="216">
        <v>87860.9</v>
      </c>
      <c r="AK111" s="216">
        <v>0</v>
      </c>
    </row>
    <row r="112" spans="1:37" ht="178.5" customHeight="1" x14ac:dyDescent="0.25">
      <c r="A112" s="10">
        <v>106</v>
      </c>
      <c r="B112" s="157">
        <v>109810</v>
      </c>
      <c r="C112" s="156">
        <v>257</v>
      </c>
      <c r="D112" s="4" t="s">
        <v>181</v>
      </c>
      <c r="E112" s="30" t="s">
        <v>171</v>
      </c>
      <c r="F112" s="167" t="s">
        <v>380</v>
      </c>
      <c r="G112" s="49" t="s">
        <v>439</v>
      </c>
      <c r="H112" s="49" t="s">
        <v>440</v>
      </c>
      <c r="I112" s="30" t="s">
        <v>193</v>
      </c>
      <c r="J112" s="27" t="s">
        <v>447</v>
      </c>
      <c r="K112" s="6">
        <v>43192</v>
      </c>
      <c r="L112" s="6">
        <v>43679</v>
      </c>
      <c r="M112" s="7">
        <f t="shared" si="108"/>
        <v>82.304188283311021</v>
      </c>
      <c r="N112" s="8" t="s">
        <v>382</v>
      </c>
      <c r="O112" s="8" t="s">
        <v>425</v>
      </c>
      <c r="P112" s="8" t="s">
        <v>425</v>
      </c>
      <c r="Q112" s="14" t="s">
        <v>384</v>
      </c>
      <c r="R112" s="11" t="s">
        <v>36</v>
      </c>
      <c r="S112" s="28">
        <f t="shared" si="110"/>
        <v>821139.01</v>
      </c>
      <c r="T112" s="211">
        <v>662177.06999999995</v>
      </c>
      <c r="U112" s="211">
        <v>158961.94</v>
      </c>
      <c r="V112" s="28">
        <f t="shared" si="109"/>
        <v>156595.26</v>
      </c>
      <c r="W112" s="211">
        <v>116854.78</v>
      </c>
      <c r="X112" s="211">
        <v>39740.480000000003</v>
      </c>
      <c r="Y112" s="28">
        <f t="shared" si="111"/>
        <v>0</v>
      </c>
      <c r="Z112" s="210"/>
      <c r="AA112" s="210"/>
      <c r="AB112" s="28">
        <f t="shared" si="112"/>
        <v>19953.73</v>
      </c>
      <c r="AC112" s="210">
        <v>15898.58</v>
      </c>
      <c r="AD112" s="210">
        <v>4055.15</v>
      </c>
      <c r="AE112" s="50">
        <f t="shared" si="113"/>
        <v>997688</v>
      </c>
      <c r="AF112" s="28"/>
      <c r="AG112" s="28">
        <f t="shared" si="114"/>
        <v>997688</v>
      </c>
      <c r="AH112" s="217"/>
      <c r="AI112" s="74"/>
      <c r="AJ112" s="216">
        <v>99768</v>
      </c>
      <c r="AK112" s="216">
        <v>0</v>
      </c>
    </row>
    <row r="113" spans="1:37" ht="141.75" x14ac:dyDescent="0.25">
      <c r="A113" s="4">
        <v>107</v>
      </c>
      <c r="B113" s="157">
        <v>112956</v>
      </c>
      <c r="C113" s="156">
        <v>273</v>
      </c>
      <c r="D113" s="4" t="s">
        <v>180</v>
      </c>
      <c r="E113" s="30" t="s">
        <v>171</v>
      </c>
      <c r="F113" s="167" t="s">
        <v>380</v>
      </c>
      <c r="G113" s="49" t="s">
        <v>441</v>
      </c>
      <c r="H113" s="62" t="s">
        <v>442</v>
      </c>
      <c r="I113" s="175" t="s">
        <v>443</v>
      </c>
      <c r="J113" s="27" t="s">
        <v>593</v>
      </c>
      <c r="K113" s="6">
        <v>43192</v>
      </c>
      <c r="L113" s="6">
        <v>43679</v>
      </c>
      <c r="M113" s="7">
        <f t="shared" si="108"/>
        <v>82.3041866136534</v>
      </c>
      <c r="N113" s="8" t="s">
        <v>382</v>
      </c>
      <c r="O113" s="8" t="s">
        <v>425</v>
      </c>
      <c r="P113" s="8" t="s">
        <v>425</v>
      </c>
      <c r="Q113" s="14" t="s">
        <v>384</v>
      </c>
      <c r="R113" s="11" t="s">
        <v>36</v>
      </c>
      <c r="S113" s="28">
        <f t="shared" si="110"/>
        <v>710350.48</v>
      </c>
      <c r="T113" s="210">
        <v>572835.77</v>
      </c>
      <c r="U113" s="210">
        <v>137514.71</v>
      </c>
      <c r="V113" s="28">
        <f t="shared" si="109"/>
        <v>135467.34</v>
      </c>
      <c r="W113" s="210">
        <v>101088.67</v>
      </c>
      <c r="X113" s="210">
        <v>34378.67</v>
      </c>
      <c r="Y113" s="28">
        <f t="shared" si="111"/>
        <v>0</v>
      </c>
      <c r="Z113" s="210"/>
      <c r="AA113" s="210"/>
      <c r="AB113" s="28">
        <f t="shared" si="112"/>
        <v>17261.579999999998</v>
      </c>
      <c r="AC113" s="210">
        <v>13753.55</v>
      </c>
      <c r="AD113" s="210">
        <v>3508.03</v>
      </c>
      <c r="AE113" s="50">
        <f t="shared" si="113"/>
        <v>863079.39999999991</v>
      </c>
      <c r="AF113" s="28"/>
      <c r="AG113" s="28">
        <f t="shared" si="114"/>
        <v>863079.39999999991</v>
      </c>
      <c r="AH113" s="217" t="s">
        <v>163</v>
      </c>
      <c r="AI113" s="74" t="s">
        <v>193</v>
      </c>
      <c r="AJ113" s="216">
        <v>86307.94</v>
      </c>
      <c r="AK113" s="216">
        <v>0</v>
      </c>
    </row>
    <row r="114" spans="1:37" ht="220.5" x14ac:dyDescent="0.25">
      <c r="A114" s="10">
        <v>108</v>
      </c>
      <c r="B114" s="157">
        <v>112066</v>
      </c>
      <c r="C114" s="156">
        <v>262</v>
      </c>
      <c r="D114" s="4" t="s">
        <v>180</v>
      </c>
      <c r="E114" s="30" t="s">
        <v>171</v>
      </c>
      <c r="F114" s="167" t="s">
        <v>380</v>
      </c>
      <c r="G114" s="52" t="s">
        <v>444</v>
      </c>
      <c r="H114" s="49" t="s">
        <v>445</v>
      </c>
      <c r="I114" s="176" t="s">
        <v>446</v>
      </c>
      <c r="J114" s="27" t="s">
        <v>594</v>
      </c>
      <c r="K114" s="6">
        <v>43193</v>
      </c>
      <c r="L114" s="6">
        <v>43680</v>
      </c>
      <c r="M114" s="7">
        <f t="shared" si="108"/>
        <v>82.304184459884823</v>
      </c>
      <c r="N114" s="8" t="s">
        <v>382</v>
      </c>
      <c r="O114" s="8" t="s">
        <v>425</v>
      </c>
      <c r="P114" s="8" t="s">
        <v>425</v>
      </c>
      <c r="Q114" s="14" t="s">
        <v>384</v>
      </c>
      <c r="R114" s="11" t="s">
        <v>36</v>
      </c>
      <c r="S114" s="28">
        <f t="shared" si="110"/>
        <v>822673.27</v>
      </c>
      <c r="T114" s="210">
        <v>663414.31999999995</v>
      </c>
      <c r="U114" s="210">
        <v>159258.95000000001</v>
      </c>
      <c r="V114" s="28">
        <f t="shared" si="109"/>
        <v>156887.87</v>
      </c>
      <c r="W114" s="210">
        <v>117073.13</v>
      </c>
      <c r="X114" s="210">
        <v>39814.74</v>
      </c>
      <c r="Y114" s="28">
        <f t="shared" si="111"/>
        <v>0</v>
      </c>
      <c r="Z114" s="210"/>
      <c r="AA114" s="210"/>
      <c r="AB114" s="28">
        <f t="shared" si="112"/>
        <v>19991.04</v>
      </c>
      <c r="AC114" s="210">
        <v>15928.31</v>
      </c>
      <c r="AD114" s="210">
        <v>4062.73</v>
      </c>
      <c r="AE114" s="50">
        <f t="shared" si="113"/>
        <v>999552.18</v>
      </c>
      <c r="AF114" s="28"/>
      <c r="AG114" s="28">
        <f t="shared" si="114"/>
        <v>999552.18</v>
      </c>
      <c r="AH114" s="217" t="s">
        <v>163</v>
      </c>
      <c r="AI114" s="74" t="s">
        <v>193</v>
      </c>
      <c r="AJ114" s="216">
        <v>99955</v>
      </c>
      <c r="AK114" s="216">
        <v>0</v>
      </c>
    </row>
    <row r="115" spans="1:37" ht="125.25" customHeight="1" x14ac:dyDescent="0.25">
      <c r="A115" s="10">
        <v>109</v>
      </c>
      <c r="B115" s="157">
        <v>121460</v>
      </c>
      <c r="C115" s="156">
        <v>59</v>
      </c>
      <c r="D115" s="4" t="s">
        <v>183</v>
      </c>
      <c r="E115" s="11" t="s">
        <v>171</v>
      </c>
      <c r="F115" s="167" t="s">
        <v>130</v>
      </c>
      <c r="G115" s="51" t="s">
        <v>465</v>
      </c>
      <c r="H115" s="49" t="s">
        <v>467</v>
      </c>
      <c r="I115" s="30" t="s">
        <v>411</v>
      </c>
      <c r="J115" s="27" t="s">
        <v>466</v>
      </c>
      <c r="K115" s="6">
        <v>43207</v>
      </c>
      <c r="L115" s="6">
        <v>44121</v>
      </c>
      <c r="M115" s="7">
        <f t="shared" si="108"/>
        <v>83.983862848746611</v>
      </c>
      <c r="N115" s="4" t="s">
        <v>382</v>
      </c>
      <c r="O115" s="8" t="s">
        <v>425</v>
      </c>
      <c r="P115" s="8" t="s">
        <v>425</v>
      </c>
      <c r="Q115" s="14" t="s">
        <v>162</v>
      </c>
      <c r="R115" s="8" t="s">
        <v>36</v>
      </c>
      <c r="S115" s="28">
        <f t="shared" si="110"/>
        <v>6975407.25</v>
      </c>
      <c r="T115" s="210">
        <v>5625058.21</v>
      </c>
      <c r="U115" s="210">
        <v>1350349.04</v>
      </c>
      <c r="V115" s="28">
        <f t="shared" si="109"/>
        <v>0</v>
      </c>
      <c r="W115" s="210">
        <v>0</v>
      </c>
      <c r="X115" s="210">
        <v>0</v>
      </c>
      <c r="Y115" s="28">
        <f t="shared" si="111"/>
        <v>1330244.5899999999</v>
      </c>
      <c r="Z115" s="211">
        <v>992657.33</v>
      </c>
      <c r="AA115" s="210">
        <v>337587.26</v>
      </c>
      <c r="AB115" s="28">
        <f t="shared" si="112"/>
        <v>0</v>
      </c>
      <c r="AC115" s="210">
        <v>0</v>
      </c>
      <c r="AD115" s="210">
        <v>0</v>
      </c>
      <c r="AE115" s="50">
        <f t="shared" si="113"/>
        <v>8305651.8399999999</v>
      </c>
      <c r="AF115" s="28">
        <v>0</v>
      </c>
      <c r="AG115" s="28">
        <f t="shared" si="114"/>
        <v>8305651.8399999999</v>
      </c>
      <c r="AH115" s="215" t="s">
        <v>163</v>
      </c>
      <c r="AI115" s="74" t="s">
        <v>193</v>
      </c>
      <c r="AJ115" s="216">
        <v>0</v>
      </c>
      <c r="AK115" s="216">
        <v>0</v>
      </c>
    </row>
    <row r="116" spans="1:37" s="3" customFormat="1" ht="178.5" customHeight="1" x14ac:dyDescent="0.25">
      <c r="A116" s="4">
        <v>110</v>
      </c>
      <c r="B116" s="157">
        <v>109749</v>
      </c>
      <c r="C116" s="156">
        <v>253</v>
      </c>
      <c r="D116" s="4" t="s">
        <v>181</v>
      </c>
      <c r="E116" s="30" t="s">
        <v>171</v>
      </c>
      <c r="F116" s="167" t="s">
        <v>380</v>
      </c>
      <c r="G116" s="51" t="s">
        <v>452</v>
      </c>
      <c r="H116" s="55" t="s">
        <v>453</v>
      </c>
      <c r="I116" s="30" t="s">
        <v>193</v>
      </c>
      <c r="J116" s="27" t="s">
        <v>595</v>
      </c>
      <c r="K116" s="6">
        <v>43208</v>
      </c>
      <c r="L116" s="6">
        <v>43695</v>
      </c>
      <c r="M116" s="7">
        <f t="shared" si="108"/>
        <v>82.304185790916577</v>
      </c>
      <c r="N116" s="4" t="s">
        <v>382</v>
      </c>
      <c r="O116" s="4" t="s">
        <v>475</v>
      </c>
      <c r="P116" s="4" t="s">
        <v>475</v>
      </c>
      <c r="Q116" s="56" t="s">
        <v>384</v>
      </c>
      <c r="R116" s="30" t="s">
        <v>36</v>
      </c>
      <c r="S116" s="28">
        <f t="shared" si="110"/>
        <v>808649.72</v>
      </c>
      <c r="T116" s="211">
        <v>652105.54</v>
      </c>
      <c r="U116" s="211">
        <v>156544.18</v>
      </c>
      <c r="V116" s="28">
        <f t="shared" si="109"/>
        <v>154213.49</v>
      </c>
      <c r="W116" s="211">
        <v>115077.45</v>
      </c>
      <c r="X116" s="211">
        <v>39136.04</v>
      </c>
      <c r="Y116" s="28">
        <f t="shared" si="111"/>
        <v>0</v>
      </c>
      <c r="Z116" s="210">
        <v>0</v>
      </c>
      <c r="AA116" s="210">
        <v>0</v>
      </c>
      <c r="AB116" s="28">
        <f t="shared" si="112"/>
        <v>19650.27</v>
      </c>
      <c r="AC116" s="210">
        <v>15656.8</v>
      </c>
      <c r="AD116" s="210">
        <v>3993.47</v>
      </c>
      <c r="AE116" s="50">
        <f t="shared" si="113"/>
        <v>982513.48</v>
      </c>
      <c r="AF116" s="28"/>
      <c r="AG116" s="28">
        <f t="shared" si="114"/>
        <v>982513.48</v>
      </c>
      <c r="AH116" s="217"/>
      <c r="AI116" s="74"/>
      <c r="AJ116" s="216">
        <v>98250</v>
      </c>
      <c r="AK116" s="216">
        <v>0</v>
      </c>
    </row>
    <row r="117" spans="1:37" ht="129.75" customHeight="1" x14ac:dyDescent="0.25">
      <c r="A117" s="10">
        <v>111</v>
      </c>
      <c r="B117" s="157">
        <v>109967</v>
      </c>
      <c r="C117" s="156">
        <v>177</v>
      </c>
      <c r="D117" s="4" t="s">
        <v>178</v>
      </c>
      <c r="E117" s="30" t="s">
        <v>171</v>
      </c>
      <c r="F117" s="167" t="s">
        <v>380</v>
      </c>
      <c r="G117" s="51" t="s">
        <v>458</v>
      </c>
      <c r="H117" s="49" t="s">
        <v>459</v>
      </c>
      <c r="I117" s="30" t="s">
        <v>193</v>
      </c>
      <c r="J117" s="27" t="s">
        <v>596</v>
      </c>
      <c r="K117" s="6">
        <v>43208</v>
      </c>
      <c r="L117" s="6">
        <v>43330</v>
      </c>
      <c r="M117" s="7">
        <f t="shared" si="108"/>
        <v>82.304185620299052</v>
      </c>
      <c r="N117" s="8" t="s">
        <v>382</v>
      </c>
      <c r="O117" s="8" t="s">
        <v>425</v>
      </c>
      <c r="P117" s="8" t="s">
        <v>425</v>
      </c>
      <c r="Q117" s="14" t="s">
        <v>384</v>
      </c>
      <c r="R117" s="11" t="s">
        <v>36</v>
      </c>
      <c r="S117" s="28">
        <f t="shared" si="110"/>
        <v>804452.46</v>
      </c>
      <c r="T117" s="210">
        <v>648720.81999999995</v>
      </c>
      <c r="U117" s="210">
        <v>155731.64000000001</v>
      </c>
      <c r="V117" s="28">
        <f t="shared" si="109"/>
        <v>153413.04999999999</v>
      </c>
      <c r="W117" s="210">
        <v>114480.14</v>
      </c>
      <c r="X117" s="210">
        <v>38932.910000000003</v>
      </c>
      <c r="Y117" s="28">
        <f t="shared" si="111"/>
        <v>0</v>
      </c>
      <c r="Z117" s="263"/>
      <c r="AA117" s="263"/>
      <c r="AB117" s="28">
        <f t="shared" si="112"/>
        <v>19548.28</v>
      </c>
      <c r="AC117" s="210">
        <v>15575.53</v>
      </c>
      <c r="AD117" s="210">
        <v>3972.75</v>
      </c>
      <c r="AE117" s="50">
        <f t="shared" si="113"/>
        <v>977413.79</v>
      </c>
      <c r="AF117" s="28"/>
      <c r="AG117" s="28">
        <f t="shared" si="114"/>
        <v>977413.79</v>
      </c>
      <c r="AH117" s="217"/>
      <c r="AI117" s="74"/>
      <c r="AJ117" s="216">
        <v>97741.37</v>
      </c>
      <c r="AK117" s="216">
        <v>0</v>
      </c>
    </row>
    <row r="118" spans="1:37" ht="204.75" x14ac:dyDescent="0.25">
      <c r="A118" s="10">
        <v>112</v>
      </c>
      <c r="B118" s="157">
        <v>112811</v>
      </c>
      <c r="C118" s="30">
        <v>196</v>
      </c>
      <c r="D118" s="4" t="s">
        <v>178</v>
      </c>
      <c r="E118" s="30" t="s">
        <v>171</v>
      </c>
      <c r="F118" s="167" t="s">
        <v>380</v>
      </c>
      <c r="G118" s="51" t="s">
        <v>461</v>
      </c>
      <c r="H118" s="49" t="s">
        <v>463</v>
      </c>
      <c r="I118" s="30" t="s">
        <v>193</v>
      </c>
      <c r="J118" s="27" t="s">
        <v>464</v>
      </c>
      <c r="K118" s="6">
        <v>43208</v>
      </c>
      <c r="L118" s="6">
        <v>43573</v>
      </c>
      <c r="M118" s="7">
        <f t="shared" si="108"/>
        <v>82.304184666338784</v>
      </c>
      <c r="N118" s="8" t="s">
        <v>382</v>
      </c>
      <c r="O118" s="8" t="s">
        <v>425</v>
      </c>
      <c r="P118" s="8" t="s">
        <v>425</v>
      </c>
      <c r="Q118" s="14" t="s">
        <v>384</v>
      </c>
      <c r="R118" s="11" t="s">
        <v>462</v>
      </c>
      <c r="S118" s="28">
        <f t="shared" si="110"/>
        <v>760931.29</v>
      </c>
      <c r="T118" s="210">
        <v>613624.79</v>
      </c>
      <c r="U118" s="210">
        <v>147306.5</v>
      </c>
      <c r="V118" s="28">
        <f t="shared" si="109"/>
        <v>145113.35999999999</v>
      </c>
      <c r="W118" s="210">
        <v>108286.73</v>
      </c>
      <c r="X118" s="210">
        <v>36826.629999999997</v>
      </c>
      <c r="Y118" s="28">
        <f t="shared" si="111"/>
        <v>0</v>
      </c>
      <c r="Z118" s="210">
        <v>0</v>
      </c>
      <c r="AA118" s="210">
        <v>0</v>
      </c>
      <c r="AB118" s="28">
        <f t="shared" si="112"/>
        <v>18490.71</v>
      </c>
      <c r="AC118" s="210">
        <v>14732.89</v>
      </c>
      <c r="AD118" s="210">
        <v>3757.82</v>
      </c>
      <c r="AE118" s="50">
        <f t="shared" si="113"/>
        <v>924535.36</v>
      </c>
      <c r="AF118" s="28"/>
      <c r="AG118" s="28">
        <f t="shared" si="114"/>
        <v>924535.36</v>
      </c>
      <c r="AH118" s="217"/>
      <c r="AI118" s="74"/>
      <c r="AJ118" s="216">
        <v>91800</v>
      </c>
      <c r="AK118" s="216">
        <v>0</v>
      </c>
    </row>
    <row r="119" spans="1:37" ht="154.5" customHeight="1" x14ac:dyDescent="0.25">
      <c r="A119" s="4">
        <v>113</v>
      </c>
      <c r="B119" s="157">
        <v>112080</v>
      </c>
      <c r="C119" s="156">
        <v>354</v>
      </c>
      <c r="D119" s="4" t="s">
        <v>183</v>
      </c>
      <c r="E119" s="30" t="s">
        <v>171</v>
      </c>
      <c r="F119" s="167" t="s">
        <v>380</v>
      </c>
      <c r="G119" s="51" t="s">
        <v>474</v>
      </c>
      <c r="H119" s="51" t="s">
        <v>473</v>
      </c>
      <c r="I119" s="30" t="s">
        <v>193</v>
      </c>
      <c r="J119" s="27" t="s">
        <v>597</v>
      </c>
      <c r="K119" s="6">
        <v>43214</v>
      </c>
      <c r="L119" s="6">
        <v>43701</v>
      </c>
      <c r="M119" s="7">
        <f t="shared" ref="M119:M150" si="115">S119/AE119*100</f>
        <v>82.304185109241828</v>
      </c>
      <c r="N119" s="8" t="s">
        <v>382</v>
      </c>
      <c r="O119" s="8" t="s">
        <v>425</v>
      </c>
      <c r="P119" s="8" t="s">
        <v>425</v>
      </c>
      <c r="Q119" s="14" t="s">
        <v>384</v>
      </c>
      <c r="R119" s="11" t="s">
        <v>36</v>
      </c>
      <c r="S119" s="28">
        <f t="shared" si="110"/>
        <v>570578.29</v>
      </c>
      <c r="T119" s="210">
        <v>460121.68</v>
      </c>
      <c r="U119" s="210">
        <v>110456.61</v>
      </c>
      <c r="V119" s="28">
        <f t="shared" ref="V119:V150" si="116">W119+X119</f>
        <v>108812.1</v>
      </c>
      <c r="W119" s="210">
        <v>81197.94</v>
      </c>
      <c r="X119" s="210">
        <v>27614.16</v>
      </c>
      <c r="Y119" s="28">
        <f t="shared" si="111"/>
        <v>0</v>
      </c>
      <c r="Z119" s="210">
        <v>0</v>
      </c>
      <c r="AA119" s="210">
        <v>0</v>
      </c>
      <c r="AB119" s="28">
        <f t="shared" ref="AB119:AB132" si="117">AC119+AD119</f>
        <v>13865.11</v>
      </c>
      <c r="AC119" s="210">
        <v>11047.34</v>
      </c>
      <c r="AD119" s="210">
        <v>2817.77</v>
      </c>
      <c r="AE119" s="50">
        <f t="shared" si="113"/>
        <v>693255.5</v>
      </c>
      <c r="AF119" s="28">
        <v>0</v>
      </c>
      <c r="AG119" s="28">
        <f t="shared" si="114"/>
        <v>693255.5</v>
      </c>
      <c r="AH119" s="215" t="s">
        <v>163</v>
      </c>
      <c r="AI119" s="74" t="s">
        <v>193</v>
      </c>
      <c r="AJ119" s="216">
        <v>69325.55</v>
      </c>
      <c r="AK119" s="216">
        <v>0</v>
      </c>
    </row>
    <row r="120" spans="1:37" s="3" customFormat="1" ht="331.5" customHeight="1" x14ac:dyDescent="0.25">
      <c r="A120" s="10">
        <v>114</v>
      </c>
      <c r="B120" s="157">
        <v>111113</v>
      </c>
      <c r="C120" s="156">
        <v>252</v>
      </c>
      <c r="D120" s="4" t="s">
        <v>181</v>
      </c>
      <c r="E120" s="30" t="s">
        <v>171</v>
      </c>
      <c r="F120" s="167" t="s">
        <v>380</v>
      </c>
      <c r="G120" s="51" t="s">
        <v>476</v>
      </c>
      <c r="H120" s="51" t="s">
        <v>479</v>
      </c>
      <c r="I120" s="30" t="s">
        <v>501</v>
      </c>
      <c r="J120" s="27" t="s">
        <v>478</v>
      </c>
      <c r="K120" s="6">
        <v>43214</v>
      </c>
      <c r="L120" s="6">
        <v>43579</v>
      </c>
      <c r="M120" s="7">
        <f t="shared" si="115"/>
        <v>82.304185972255567</v>
      </c>
      <c r="N120" s="4" t="s">
        <v>382</v>
      </c>
      <c r="O120" s="4" t="s">
        <v>421</v>
      </c>
      <c r="P120" s="4" t="s">
        <v>477</v>
      </c>
      <c r="Q120" s="56" t="s">
        <v>384</v>
      </c>
      <c r="R120" s="30" t="s">
        <v>36</v>
      </c>
      <c r="S120" s="28">
        <f t="shared" ref="S120:S150" si="118">T120+U120</f>
        <v>793396.18</v>
      </c>
      <c r="T120" s="210">
        <v>639804.9</v>
      </c>
      <c r="U120" s="210">
        <v>153591.28</v>
      </c>
      <c r="V120" s="28">
        <f t="shared" si="116"/>
        <v>151304.57</v>
      </c>
      <c r="W120" s="210">
        <v>112906.75</v>
      </c>
      <c r="X120" s="210">
        <v>38397.82</v>
      </c>
      <c r="Y120" s="28">
        <f t="shared" ref="Y120:Y150" si="119">Z120+AA120</f>
        <v>0</v>
      </c>
      <c r="Z120" s="210">
        <v>0</v>
      </c>
      <c r="AA120" s="210">
        <v>0</v>
      </c>
      <c r="AB120" s="28">
        <f t="shared" si="117"/>
        <v>19279.599999999999</v>
      </c>
      <c r="AC120" s="210">
        <v>15361.46</v>
      </c>
      <c r="AD120" s="210">
        <v>3918.14</v>
      </c>
      <c r="AE120" s="50">
        <f t="shared" si="113"/>
        <v>963980.35</v>
      </c>
      <c r="AF120" s="28">
        <v>0</v>
      </c>
      <c r="AG120" s="28">
        <f t="shared" si="114"/>
        <v>963980.35</v>
      </c>
      <c r="AH120" s="215" t="s">
        <v>163</v>
      </c>
      <c r="AI120" s="74" t="s">
        <v>193</v>
      </c>
      <c r="AJ120" s="216">
        <v>96397</v>
      </c>
      <c r="AK120" s="216">
        <v>0</v>
      </c>
    </row>
    <row r="121" spans="1:37" ht="135.75" customHeight="1" x14ac:dyDescent="0.25">
      <c r="A121" s="10">
        <v>115</v>
      </c>
      <c r="B121" s="157">
        <v>109880</v>
      </c>
      <c r="C121" s="156">
        <v>261</v>
      </c>
      <c r="D121" s="4" t="s">
        <v>180</v>
      </c>
      <c r="E121" s="30" t="s">
        <v>171</v>
      </c>
      <c r="F121" s="167" t="s">
        <v>380</v>
      </c>
      <c r="G121" s="51" t="s">
        <v>486</v>
      </c>
      <c r="H121" s="48" t="s">
        <v>484</v>
      </c>
      <c r="I121" s="171" t="s">
        <v>485</v>
      </c>
      <c r="J121" s="27" t="s">
        <v>598</v>
      </c>
      <c r="K121" s="6">
        <v>43214</v>
      </c>
      <c r="L121" s="6">
        <v>43640</v>
      </c>
      <c r="M121" s="7">
        <f t="shared" si="115"/>
        <v>82.304184374786118</v>
      </c>
      <c r="N121" s="8" t="s">
        <v>382</v>
      </c>
      <c r="O121" s="8" t="s">
        <v>318</v>
      </c>
      <c r="P121" s="8" t="s">
        <v>487</v>
      </c>
      <c r="Q121" s="14" t="s">
        <v>384</v>
      </c>
      <c r="R121" s="30" t="s">
        <v>36</v>
      </c>
      <c r="S121" s="28">
        <f t="shared" si="118"/>
        <v>782828.76</v>
      </c>
      <c r="T121" s="210">
        <v>631283.18999999994</v>
      </c>
      <c r="U121" s="210">
        <v>151545.57</v>
      </c>
      <c r="V121" s="28">
        <f t="shared" si="116"/>
        <v>149289.32</v>
      </c>
      <c r="W121" s="210">
        <v>111402.93</v>
      </c>
      <c r="X121" s="210">
        <v>37886.39</v>
      </c>
      <c r="Y121" s="28">
        <f t="shared" si="119"/>
        <v>0</v>
      </c>
      <c r="Z121" s="210"/>
      <c r="AA121" s="210"/>
      <c r="AB121" s="28">
        <f t="shared" si="117"/>
        <v>19022.82</v>
      </c>
      <c r="AC121" s="210">
        <v>15156.86</v>
      </c>
      <c r="AD121" s="210">
        <v>3865.96</v>
      </c>
      <c r="AE121" s="50">
        <f t="shared" si="113"/>
        <v>951140.9</v>
      </c>
      <c r="AF121" s="28"/>
      <c r="AG121" s="28">
        <f t="shared" si="114"/>
        <v>951140.9</v>
      </c>
      <c r="AH121" s="217" t="s">
        <v>163</v>
      </c>
      <c r="AI121" s="74" t="s">
        <v>488</v>
      </c>
      <c r="AJ121" s="216">
        <v>90358.38</v>
      </c>
      <c r="AK121" s="216">
        <v>0</v>
      </c>
    </row>
    <row r="122" spans="1:37" ht="252" x14ac:dyDescent="0.25">
      <c r="A122" s="4">
        <v>116</v>
      </c>
      <c r="B122" s="157">
        <v>110309</v>
      </c>
      <c r="C122" s="156">
        <v>304</v>
      </c>
      <c r="D122" s="4" t="s">
        <v>176</v>
      </c>
      <c r="E122" s="30" t="s">
        <v>171</v>
      </c>
      <c r="F122" s="167" t="s">
        <v>380</v>
      </c>
      <c r="G122" s="16" t="s">
        <v>521</v>
      </c>
      <c r="H122" s="49" t="s">
        <v>522</v>
      </c>
      <c r="I122" s="30" t="s">
        <v>193</v>
      </c>
      <c r="J122" s="27" t="s">
        <v>523</v>
      </c>
      <c r="K122" s="6">
        <v>43217</v>
      </c>
      <c r="L122" s="6">
        <v>43704</v>
      </c>
      <c r="M122" s="7">
        <f t="shared" si="115"/>
        <v>82.304186243827388</v>
      </c>
      <c r="N122" s="4" t="s">
        <v>382</v>
      </c>
      <c r="O122" s="8" t="s">
        <v>491</v>
      </c>
      <c r="P122" s="8" t="s">
        <v>491</v>
      </c>
      <c r="Q122" s="14" t="s">
        <v>384</v>
      </c>
      <c r="R122" s="30" t="s">
        <v>36</v>
      </c>
      <c r="S122" s="28">
        <f t="shared" si="118"/>
        <v>822248.59</v>
      </c>
      <c r="T122" s="210">
        <v>663071.85</v>
      </c>
      <c r="U122" s="210">
        <v>159176.74</v>
      </c>
      <c r="V122" s="28">
        <f t="shared" si="116"/>
        <v>156806.85999999999</v>
      </c>
      <c r="W122" s="210">
        <v>117012.68</v>
      </c>
      <c r="X122" s="210">
        <v>39794.18</v>
      </c>
      <c r="Y122" s="28">
        <f t="shared" si="119"/>
        <v>0</v>
      </c>
      <c r="Z122" s="210">
        <v>0</v>
      </c>
      <c r="AA122" s="210">
        <v>0</v>
      </c>
      <c r="AB122" s="28">
        <f t="shared" si="117"/>
        <v>19980.72</v>
      </c>
      <c r="AC122" s="210">
        <v>15920.09</v>
      </c>
      <c r="AD122" s="210">
        <v>4060.63</v>
      </c>
      <c r="AE122" s="50">
        <f t="shared" si="113"/>
        <v>999036.16999999993</v>
      </c>
      <c r="AF122" s="28">
        <v>0</v>
      </c>
      <c r="AG122" s="28">
        <f t="shared" si="114"/>
        <v>999036.16999999993</v>
      </c>
      <c r="AH122" s="217" t="s">
        <v>163</v>
      </c>
      <c r="AI122" s="74" t="s">
        <v>193</v>
      </c>
      <c r="AJ122" s="216">
        <v>0</v>
      </c>
      <c r="AK122" s="216">
        <v>0</v>
      </c>
    </row>
    <row r="123" spans="1:37" ht="189" x14ac:dyDescent="0.25">
      <c r="A123" s="10">
        <v>117</v>
      </c>
      <c r="B123" s="157">
        <v>112122</v>
      </c>
      <c r="C123" s="156">
        <v>172</v>
      </c>
      <c r="D123" s="4" t="s">
        <v>178</v>
      </c>
      <c r="E123" s="30" t="s">
        <v>171</v>
      </c>
      <c r="F123" s="167" t="s">
        <v>380</v>
      </c>
      <c r="G123" s="60" t="s">
        <v>489</v>
      </c>
      <c r="H123" s="49" t="s">
        <v>490</v>
      </c>
      <c r="I123" s="30" t="s">
        <v>193</v>
      </c>
      <c r="J123" s="27" t="s">
        <v>599</v>
      </c>
      <c r="K123" s="6">
        <v>43217</v>
      </c>
      <c r="L123" s="6">
        <v>43278</v>
      </c>
      <c r="M123" s="7">
        <f t="shared" si="115"/>
        <v>82.304186567760425</v>
      </c>
      <c r="N123" s="4" t="s">
        <v>382</v>
      </c>
      <c r="O123" s="4" t="s">
        <v>318</v>
      </c>
      <c r="P123" s="4" t="s">
        <v>487</v>
      </c>
      <c r="Q123" s="56" t="s">
        <v>384</v>
      </c>
      <c r="R123" s="30" t="s">
        <v>36</v>
      </c>
      <c r="S123" s="28">
        <f t="shared" si="118"/>
        <v>773010.2699999999</v>
      </c>
      <c r="T123" s="210">
        <v>623365.43999999994</v>
      </c>
      <c r="U123" s="210">
        <v>149644.82999999999</v>
      </c>
      <c r="V123" s="28">
        <f t="shared" si="116"/>
        <v>147416.87</v>
      </c>
      <c r="W123" s="210">
        <v>110005.66</v>
      </c>
      <c r="X123" s="210">
        <v>37411.21</v>
      </c>
      <c r="Y123" s="28">
        <f t="shared" si="119"/>
        <v>0</v>
      </c>
      <c r="Z123" s="210">
        <v>0</v>
      </c>
      <c r="AA123" s="210">
        <v>0</v>
      </c>
      <c r="AB123" s="28">
        <f t="shared" si="117"/>
        <v>18784.22</v>
      </c>
      <c r="AC123" s="210">
        <v>14966.75</v>
      </c>
      <c r="AD123" s="210">
        <v>3817.47</v>
      </c>
      <c r="AE123" s="50">
        <f t="shared" si="113"/>
        <v>939211.35999999987</v>
      </c>
      <c r="AF123" s="28">
        <v>0</v>
      </c>
      <c r="AG123" s="28">
        <f t="shared" si="114"/>
        <v>939211.35999999987</v>
      </c>
      <c r="AH123" s="217" t="s">
        <v>163</v>
      </c>
      <c r="AI123" s="74" t="s">
        <v>193</v>
      </c>
      <c r="AJ123" s="216">
        <v>93500</v>
      </c>
      <c r="AK123" s="216">
        <v>0</v>
      </c>
    </row>
    <row r="124" spans="1:37" ht="159.75" customHeight="1" x14ac:dyDescent="0.25">
      <c r="A124" s="10">
        <v>118</v>
      </c>
      <c r="B124" s="157">
        <v>111683</v>
      </c>
      <c r="C124" s="156">
        <v>339</v>
      </c>
      <c r="D124" s="4" t="s">
        <v>184</v>
      </c>
      <c r="E124" s="30" t="s">
        <v>171</v>
      </c>
      <c r="F124" s="167" t="s">
        <v>380</v>
      </c>
      <c r="G124" s="16" t="s">
        <v>502</v>
      </c>
      <c r="H124" s="16" t="s">
        <v>503</v>
      </c>
      <c r="I124" s="30" t="s">
        <v>193</v>
      </c>
      <c r="J124" s="27" t="s">
        <v>600</v>
      </c>
      <c r="K124" s="6">
        <v>43227</v>
      </c>
      <c r="L124" s="6">
        <v>43715</v>
      </c>
      <c r="M124" s="7">
        <f t="shared" si="115"/>
        <v>82.304184760647772</v>
      </c>
      <c r="N124" s="4" t="s">
        <v>382</v>
      </c>
      <c r="O124" s="4" t="s">
        <v>369</v>
      </c>
      <c r="P124" s="4" t="s">
        <v>369</v>
      </c>
      <c r="Q124" s="56" t="s">
        <v>384</v>
      </c>
      <c r="R124" s="30" t="s">
        <v>36</v>
      </c>
      <c r="S124" s="28">
        <f t="shared" si="118"/>
        <v>791387.51</v>
      </c>
      <c r="T124" s="210">
        <v>638185.07999999996</v>
      </c>
      <c r="U124" s="65">
        <v>153202.43</v>
      </c>
      <c r="V124" s="28">
        <f t="shared" si="116"/>
        <v>150921.51</v>
      </c>
      <c r="W124" s="65">
        <v>112620.9</v>
      </c>
      <c r="X124" s="210">
        <v>38300.61</v>
      </c>
      <c r="Y124" s="28">
        <f t="shared" si="119"/>
        <v>0</v>
      </c>
      <c r="Z124" s="210">
        <v>0</v>
      </c>
      <c r="AA124" s="210">
        <v>0</v>
      </c>
      <c r="AB124" s="28">
        <f t="shared" si="117"/>
        <v>19230.8</v>
      </c>
      <c r="AC124" s="210">
        <v>15322.57</v>
      </c>
      <c r="AD124" s="210">
        <v>3908.23</v>
      </c>
      <c r="AE124" s="50">
        <f t="shared" si="113"/>
        <v>961539.82000000007</v>
      </c>
      <c r="AF124" s="28"/>
      <c r="AG124" s="28">
        <f t="shared" si="114"/>
        <v>961539.82000000007</v>
      </c>
      <c r="AH124" s="217" t="s">
        <v>163</v>
      </c>
      <c r="AI124" s="74" t="s">
        <v>193</v>
      </c>
      <c r="AJ124" s="216">
        <v>0</v>
      </c>
      <c r="AK124" s="216">
        <v>0</v>
      </c>
    </row>
    <row r="125" spans="1:37" ht="408.75" customHeight="1" x14ac:dyDescent="0.25">
      <c r="A125" s="4">
        <v>119</v>
      </c>
      <c r="B125" s="157">
        <v>112332</v>
      </c>
      <c r="C125" s="156">
        <v>351</v>
      </c>
      <c r="D125" s="4" t="s">
        <v>183</v>
      </c>
      <c r="E125" s="30" t="s">
        <v>171</v>
      </c>
      <c r="F125" s="167" t="s">
        <v>380</v>
      </c>
      <c r="G125" s="66" t="s">
        <v>504</v>
      </c>
      <c r="H125" s="67" t="s">
        <v>505</v>
      </c>
      <c r="I125" s="177" t="s">
        <v>506</v>
      </c>
      <c r="J125" s="27" t="s">
        <v>507</v>
      </c>
      <c r="K125" s="6">
        <v>43227</v>
      </c>
      <c r="L125" s="6">
        <v>43653</v>
      </c>
      <c r="M125" s="7">
        <f t="shared" si="115"/>
        <v>82.304185552831029</v>
      </c>
      <c r="N125" s="4" t="s">
        <v>382</v>
      </c>
      <c r="O125" s="8" t="s">
        <v>369</v>
      </c>
      <c r="P125" s="8" t="s">
        <v>369</v>
      </c>
      <c r="Q125" s="56" t="s">
        <v>384</v>
      </c>
      <c r="R125" s="30" t="s">
        <v>36</v>
      </c>
      <c r="S125" s="28">
        <f t="shared" si="118"/>
        <v>785144.49</v>
      </c>
      <c r="T125" s="210">
        <v>633150.63</v>
      </c>
      <c r="U125" s="210">
        <v>151993.85999999999</v>
      </c>
      <c r="V125" s="28">
        <f t="shared" si="116"/>
        <v>149730.93</v>
      </c>
      <c r="W125" s="210">
        <v>111732.46</v>
      </c>
      <c r="X125" s="210">
        <v>37998.47</v>
      </c>
      <c r="Y125" s="28">
        <f t="shared" si="119"/>
        <v>0</v>
      </c>
      <c r="Z125" s="210">
        <v>0</v>
      </c>
      <c r="AA125" s="210">
        <v>0</v>
      </c>
      <c r="AB125" s="28">
        <f t="shared" si="117"/>
        <v>19079.09</v>
      </c>
      <c r="AC125" s="210">
        <v>15201.7</v>
      </c>
      <c r="AD125" s="210">
        <v>3877.39</v>
      </c>
      <c r="AE125" s="50">
        <f t="shared" si="113"/>
        <v>953954.50999999989</v>
      </c>
      <c r="AF125" s="28">
        <v>0</v>
      </c>
      <c r="AG125" s="28">
        <f t="shared" si="114"/>
        <v>953954.50999999989</v>
      </c>
      <c r="AH125" s="217" t="s">
        <v>163</v>
      </c>
      <c r="AI125" s="74" t="s">
        <v>193</v>
      </c>
      <c r="AJ125" s="216">
        <v>95395.45</v>
      </c>
      <c r="AK125" s="216">
        <v>0</v>
      </c>
    </row>
    <row r="126" spans="1:37" ht="69" customHeight="1" x14ac:dyDescent="0.25">
      <c r="A126" s="10">
        <v>120</v>
      </c>
      <c r="B126" s="157">
        <v>115657</v>
      </c>
      <c r="C126" s="156">
        <v>390</v>
      </c>
      <c r="D126" s="4" t="s">
        <v>180</v>
      </c>
      <c r="E126" s="11" t="s">
        <v>171</v>
      </c>
      <c r="F126" s="164" t="s">
        <v>509</v>
      </c>
      <c r="G126" s="16" t="s">
        <v>508</v>
      </c>
      <c r="H126" s="16" t="s">
        <v>42</v>
      </c>
      <c r="I126" s="4" t="s">
        <v>510</v>
      </c>
      <c r="J126" s="27" t="s">
        <v>511</v>
      </c>
      <c r="K126" s="6">
        <v>43223</v>
      </c>
      <c r="L126" s="6">
        <v>44015</v>
      </c>
      <c r="M126" s="7">
        <f t="shared" si="115"/>
        <v>83.983862859177265</v>
      </c>
      <c r="N126" s="8" t="s">
        <v>382</v>
      </c>
      <c r="O126" s="8" t="s">
        <v>425</v>
      </c>
      <c r="P126" s="8" t="s">
        <v>425</v>
      </c>
      <c r="Q126" s="14" t="s">
        <v>162</v>
      </c>
      <c r="R126" s="11" t="s">
        <v>36</v>
      </c>
      <c r="S126" s="28">
        <f t="shared" si="118"/>
        <v>5364996.5999999996</v>
      </c>
      <c r="T126" s="210">
        <v>4326402.33</v>
      </c>
      <c r="U126" s="210">
        <v>1038594.27</v>
      </c>
      <c r="V126" s="28">
        <f t="shared" si="116"/>
        <v>0</v>
      </c>
      <c r="W126" s="210">
        <v>0</v>
      </c>
      <c r="X126" s="210">
        <v>0</v>
      </c>
      <c r="Y126" s="28">
        <f t="shared" si="119"/>
        <v>1023131.3300000001</v>
      </c>
      <c r="Z126" s="210">
        <v>763482.76</v>
      </c>
      <c r="AA126" s="210">
        <v>259648.57</v>
      </c>
      <c r="AB126" s="28">
        <f t="shared" si="117"/>
        <v>0</v>
      </c>
      <c r="AC126" s="210">
        <v>0</v>
      </c>
      <c r="AD126" s="210">
        <v>0</v>
      </c>
      <c r="AE126" s="50">
        <f t="shared" si="113"/>
        <v>6388127.9299999997</v>
      </c>
      <c r="AF126" s="28">
        <v>0</v>
      </c>
      <c r="AG126" s="28">
        <f t="shared" si="114"/>
        <v>6388127.9299999997</v>
      </c>
      <c r="AH126" s="215" t="s">
        <v>163</v>
      </c>
      <c r="AI126" s="74" t="s">
        <v>193</v>
      </c>
      <c r="AJ126" s="216">
        <v>0</v>
      </c>
      <c r="AK126" s="216">
        <v>0</v>
      </c>
    </row>
    <row r="127" spans="1:37" ht="187.5" customHeight="1" x14ac:dyDescent="0.25">
      <c r="A127" s="10">
        <v>121</v>
      </c>
      <c r="B127" s="157">
        <v>121858</v>
      </c>
      <c r="C127" s="156">
        <v>50</v>
      </c>
      <c r="D127" s="4" t="s">
        <v>181</v>
      </c>
      <c r="E127" s="11" t="s">
        <v>171</v>
      </c>
      <c r="F127" s="167" t="s">
        <v>130</v>
      </c>
      <c r="G127" s="49" t="s">
        <v>512</v>
      </c>
      <c r="H127" s="49" t="s">
        <v>519</v>
      </c>
      <c r="I127" s="30" t="s">
        <v>411</v>
      </c>
      <c r="J127" s="27" t="s">
        <v>513</v>
      </c>
      <c r="K127" s="6">
        <v>43229</v>
      </c>
      <c r="L127" s="6">
        <v>44144</v>
      </c>
      <c r="M127" s="7">
        <v>83.983862830000007</v>
      </c>
      <c r="N127" s="4" t="s">
        <v>382</v>
      </c>
      <c r="O127" s="8" t="s">
        <v>425</v>
      </c>
      <c r="P127" s="8" t="s">
        <v>425</v>
      </c>
      <c r="Q127" s="14" t="s">
        <v>162</v>
      </c>
      <c r="R127" s="8" t="s">
        <v>36</v>
      </c>
      <c r="S127" s="28">
        <f t="shared" si="118"/>
        <v>9905083.2285711393</v>
      </c>
      <c r="T127" s="210">
        <v>7987586.6417093733</v>
      </c>
      <c r="U127" s="210">
        <v>1917496.5868617662</v>
      </c>
      <c r="V127" s="28">
        <f t="shared" si="116"/>
        <v>0</v>
      </c>
      <c r="W127" s="210">
        <v>0</v>
      </c>
      <c r="X127" s="210">
        <v>0</v>
      </c>
      <c r="Y127" s="28">
        <f t="shared" si="119"/>
        <v>1888948.2614288605</v>
      </c>
      <c r="Z127" s="211">
        <v>1409574.114471389</v>
      </c>
      <c r="AA127" s="210">
        <v>479374.14695747156</v>
      </c>
      <c r="AB127" s="28">
        <f t="shared" si="117"/>
        <v>0</v>
      </c>
      <c r="AC127" s="210">
        <v>0</v>
      </c>
      <c r="AD127" s="210">
        <v>0</v>
      </c>
      <c r="AE127" s="50">
        <f t="shared" ref="AE127:AE129" si="120">S127+V127+Y127+AB127</f>
        <v>11794031.49</v>
      </c>
      <c r="AF127" s="28">
        <v>0</v>
      </c>
      <c r="AG127" s="28">
        <f t="shared" ref="AG127" si="121">AE127+AF127</f>
        <v>11794031.49</v>
      </c>
      <c r="AH127" s="215" t="s">
        <v>163</v>
      </c>
      <c r="AI127" s="74" t="s">
        <v>193</v>
      </c>
      <c r="AJ127" s="216">
        <v>0</v>
      </c>
      <c r="AK127" s="216">
        <v>0</v>
      </c>
    </row>
    <row r="128" spans="1:37" ht="409.5" x14ac:dyDescent="0.25">
      <c r="A128" s="4">
        <v>122</v>
      </c>
      <c r="B128" s="157">
        <v>116172</v>
      </c>
      <c r="C128" s="156">
        <v>391</v>
      </c>
      <c r="D128" s="4" t="s">
        <v>177</v>
      </c>
      <c r="E128" s="11" t="s">
        <v>171</v>
      </c>
      <c r="F128" s="164" t="s">
        <v>509</v>
      </c>
      <c r="G128" s="44" t="s">
        <v>526</v>
      </c>
      <c r="H128" s="49" t="s">
        <v>527</v>
      </c>
      <c r="I128" s="177" t="s">
        <v>528</v>
      </c>
      <c r="J128" s="36" t="s">
        <v>601</v>
      </c>
      <c r="K128" s="6">
        <v>43230</v>
      </c>
      <c r="L128" s="6">
        <v>44022</v>
      </c>
      <c r="M128" s="7">
        <f t="shared" si="115"/>
        <v>83.983862830156468</v>
      </c>
      <c r="N128" s="4" t="s">
        <v>382</v>
      </c>
      <c r="O128" s="8" t="s">
        <v>425</v>
      </c>
      <c r="P128" s="8" t="s">
        <v>425</v>
      </c>
      <c r="Q128" s="14" t="s">
        <v>162</v>
      </c>
      <c r="R128" s="8" t="s">
        <v>36</v>
      </c>
      <c r="S128" s="28">
        <f>T128+U128</f>
        <v>6564977.1999999993</v>
      </c>
      <c r="T128" s="210">
        <v>5294082.1399999997</v>
      </c>
      <c r="U128" s="210">
        <v>1270895.06</v>
      </c>
      <c r="V128" s="28">
        <f t="shared" si="116"/>
        <v>0</v>
      </c>
      <c r="W128" s="210">
        <v>0</v>
      </c>
      <c r="X128" s="210">
        <v>0</v>
      </c>
      <c r="Y128" s="28">
        <f t="shared" si="119"/>
        <v>1251973.5555</v>
      </c>
      <c r="Z128" s="210">
        <v>934249.78949999996</v>
      </c>
      <c r="AA128" s="210">
        <v>317723.766</v>
      </c>
      <c r="AB128" s="28">
        <f t="shared" si="117"/>
        <v>0</v>
      </c>
      <c r="AC128" s="210">
        <v>0</v>
      </c>
      <c r="AD128" s="210"/>
      <c r="AE128" s="50">
        <f t="shared" si="120"/>
        <v>7816950.755499999</v>
      </c>
      <c r="AF128" s="28">
        <v>0</v>
      </c>
      <c r="AG128" s="28">
        <f t="shared" si="114"/>
        <v>7816950.755499999</v>
      </c>
      <c r="AH128" s="215" t="s">
        <v>163</v>
      </c>
      <c r="AI128" s="74" t="s">
        <v>193</v>
      </c>
      <c r="AJ128" s="216">
        <v>0</v>
      </c>
      <c r="AK128" s="216">
        <v>0</v>
      </c>
    </row>
    <row r="129" spans="1:37" ht="204.75" x14ac:dyDescent="0.25">
      <c r="A129" s="10">
        <v>123</v>
      </c>
      <c r="B129" s="157">
        <v>111701</v>
      </c>
      <c r="C129" s="156">
        <v>251</v>
      </c>
      <c r="D129" s="4" t="s">
        <v>181</v>
      </c>
      <c r="E129" s="30" t="s">
        <v>171</v>
      </c>
      <c r="F129" s="167" t="s">
        <v>380</v>
      </c>
      <c r="G129" s="66" t="s">
        <v>529</v>
      </c>
      <c r="H129" s="66" t="s">
        <v>530</v>
      </c>
      <c r="I129" s="178" t="s">
        <v>531</v>
      </c>
      <c r="J129" s="27" t="s">
        <v>602</v>
      </c>
      <c r="K129" s="6">
        <v>43231</v>
      </c>
      <c r="L129" s="6">
        <v>43780</v>
      </c>
      <c r="M129" s="7">
        <f t="shared" ref="M129" si="122">S129/AE129*100</f>
        <v>82.304184388107927</v>
      </c>
      <c r="N129" s="4" t="s">
        <v>382</v>
      </c>
      <c r="O129" s="8" t="s">
        <v>325</v>
      </c>
      <c r="P129" s="8" t="s">
        <v>325</v>
      </c>
      <c r="Q129" s="56" t="s">
        <v>384</v>
      </c>
      <c r="R129" s="30" t="s">
        <v>36</v>
      </c>
      <c r="S129" s="28">
        <f t="shared" ref="S129" si="123">T129+U129</f>
        <v>783324.87328936392</v>
      </c>
      <c r="T129" s="210">
        <v>631683.26391918701</v>
      </c>
      <c r="U129" s="210">
        <v>151641.60937017691</v>
      </c>
      <c r="V129" s="28">
        <f t="shared" ref="V129" si="124">W129+X129</f>
        <v>149383.92671063606</v>
      </c>
      <c r="W129" s="210">
        <v>111473.52186809185</v>
      </c>
      <c r="X129" s="210">
        <v>37910.404842544231</v>
      </c>
      <c r="Y129" s="28">
        <f t="shared" ref="Y129" si="125">Z129+AA129</f>
        <v>0</v>
      </c>
      <c r="Z129" s="210">
        <v>0</v>
      </c>
      <c r="AA129" s="210">
        <v>0</v>
      </c>
      <c r="AB129" s="28">
        <f t="shared" ref="AB129" si="126">AC129+AD129</f>
        <v>19034.880000000005</v>
      </c>
      <c r="AC129" s="210">
        <v>15166.470108916999</v>
      </c>
      <c r="AD129" s="210">
        <v>3868.4098910830062</v>
      </c>
      <c r="AE129" s="50">
        <f t="shared" si="120"/>
        <v>951743.68</v>
      </c>
      <c r="AF129" s="28">
        <v>4162.62</v>
      </c>
      <c r="AG129" s="28">
        <f t="shared" ref="AG129" si="127">AE129+AF129</f>
        <v>955906.3</v>
      </c>
      <c r="AH129" s="217" t="s">
        <v>163</v>
      </c>
      <c r="AI129" s="74" t="s">
        <v>193</v>
      </c>
      <c r="AJ129" s="216">
        <v>0</v>
      </c>
      <c r="AK129" s="216">
        <v>0</v>
      </c>
    </row>
    <row r="130" spans="1:37" ht="227.25" customHeight="1" x14ac:dyDescent="0.25">
      <c r="A130" s="10">
        <v>124</v>
      </c>
      <c r="B130" s="157">
        <v>111284</v>
      </c>
      <c r="C130" s="156">
        <v>182</v>
      </c>
      <c r="D130" s="4" t="s">
        <v>178</v>
      </c>
      <c r="E130" s="30" t="s">
        <v>171</v>
      </c>
      <c r="F130" s="167" t="s">
        <v>380</v>
      </c>
      <c r="G130" s="66" t="s">
        <v>536</v>
      </c>
      <c r="H130" s="4" t="s">
        <v>537</v>
      </c>
      <c r="I130" s="179"/>
      <c r="J130" s="45" t="s">
        <v>603</v>
      </c>
      <c r="K130" s="6">
        <v>43236</v>
      </c>
      <c r="L130" s="6">
        <v>43359</v>
      </c>
      <c r="M130" s="7">
        <f t="shared" si="115"/>
        <v>82.304186150868873</v>
      </c>
      <c r="N130" s="8" t="s">
        <v>382</v>
      </c>
      <c r="O130" s="8" t="s">
        <v>240</v>
      </c>
      <c r="P130" s="8" t="s">
        <v>538</v>
      </c>
      <c r="Q130" s="14" t="s">
        <v>384</v>
      </c>
      <c r="R130" s="30" t="s">
        <v>36</v>
      </c>
      <c r="S130" s="28">
        <f t="shared" si="118"/>
        <v>820224.26</v>
      </c>
      <c r="T130" s="210">
        <v>661439.4</v>
      </c>
      <c r="U130" s="210">
        <v>158784.85999999999</v>
      </c>
      <c r="V130" s="28">
        <f t="shared" si="116"/>
        <v>156420.81</v>
      </c>
      <c r="W130" s="210">
        <v>116724.6</v>
      </c>
      <c r="X130" s="210">
        <v>39696.21</v>
      </c>
      <c r="Y130" s="28">
        <f t="shared" si="119"/>
        <v>0</v>
      </c>
      <c r="Z130" s="210"/>
      <c r="AA130" s="210"/>
      <c r="AB130" s="28">
        <f t="shared" si="117"/>
        <v>19931.53</v>
      </c>
      <c r="AC130" s="210">
        <v>15880.9</v>
      </c>
      <c r="AD130" s="210">
        <v>4050.63</v>
      </c>
      <c r="AE130" s="50">
        <f t="shared" si="113"/>
        <v>996576.60000000009</v>
      </c>
      <c r="AF130" s="28"/>
      <c r="AG130" s="28">
        <f t="shared" si="114"/>
        <v>996576.60000000009</v>
      </c>
      <c r="AH130" s="217" t="s">
        <v>163</v>
      </c>
      <c r="AI130" s="74" t="s">
        <v>193</v>
      </c>
      <c r="AJ130" s="216">
        <v>0</v>
      </c>
      <c r="AK130" s="216">
        <v>0</v>
      </c>
    </row>
    <row r="131" spans="1:37" s="3" customFormat="1" ht="180" x14ac:dyDescent="0.25">
      <c r="A131" s="4">
        <v>125</v>
      </c>
      <c r="B131" s="157">
        <v>116994</v>
      </c>
      <c r="C131" s="156">
        <v>399</v>
      </c>
      <c r="D131" s="4" t="s">
        <v>176</v>
      </c>
      <c r="E131" s="30" t="s">
        <v>540</v>
      </c>
      <c r="F131" s="164" t="s">
        <v>509</v>
      </c>
      <c r="G131" s="71" t="s">
        <v>539</v>
      </c>
      <c r="H131" s="16" t="s">
        <v>88</v>
      </c>
      <c r="I131" s="180" t="s">
        <v>411</v>
      </c>
      <c r="J131" s="72" t="s">
        <v>604</v>
      </c>
      <c r="K131" s="6">
        <v>43236</v>
      </c>
      <c r="L131" s="6">
        <v>44028</v>
      </c>
      <c r="M131" s="7">
        <f t="shared" si="115"/>
        <v>83.983862868396045</v>
      </c>
      <c r="N131" s="4" t="s">
        <v>382</v>
      </c>
      <c r="O131" s="4"/>
      <c r="P131" s="4"/>
      <c r="Q131" s="56" t="s">
        <v>162</v>
      </c>
      <c r="R131" s="30" t="s">
        <v>36</v>
      </c>
      <c r="S131" s="28">
        <f>T131+U131</f>
        <v>6570135.6299999999</v>
      </c>
      <c r="T131" s="210">
        <v>5298241.96</v>
      </c>
      <c r="U131" s="210">
        <v>1271893.67</v>
      </c>
      <c r="V131" s="28">
        <f>W131+X131</f>
        <v>0</v>
      </c>
      <c r="W131" s="210">
        <v>0</v>
      </c>
      <c r="X131" s="210">
        <v>0</v>
      </c>
      <c r="Y131" s="28">
        <f>Z131+AA131</f>
        <v>1252957.29</v>
      </c>
      <c r="Z131" s="210">
        <v>934983.88</v>
      </c>
      <c r="AA131" s="210">
        <v>317973.40999999997</v>
      </c>
      <c r="AB131" s="28">
        <f t="shared" si="117"/>
        <v>0</v>
      </c>
      <c r="AC131" s="28">
        <v>0</v>
      </c>
      <c r="AD131" s="28">
        <v>0</v>
      </c>
      <c r="AE131" s="210">
        <f t="shared" si="113"/>
        <v>7823092.9199999999</v>
      </c>
      <c r="AF131" s="28">
        <v>0</v>
      </c>
      <c r="AG131" s="28">
        <f t="shared" si="114"/>
        <v>7823092.9199999999</v>
      </c>
      <c r="AH131" s="217" t="s">
        <v>163</v>
      </c>
      <c r="AI131" s="74"/>
      <c r="AJ131" s="216"/>
      <c r="AK131" s="216"/>
    </row>
    <row r="132" spans="1:37" ht="210" x14ac:dyDescent="0.25">
      <c r="A132" s="10">
        <v>126</v>
      </c>
      <c r="B132" s="157">
        <v>112921</v>
      </c>
      <c r="C132" s="156">
        <v>288</v>
      </c>
      <c r="D132" s="4" t="s">
        <v>176</v>
      </c>
      <c r="E132" s="30" t="s">
        <v>171</v>
      </c>
      <c r="F132" s="164" t="s">
        <v>380</v>
      </c>
      <c r="G132" s="44" t="s">
        <v>542</v>
      </c>
      <c r="H132" s="16" t="s">
        <v>541</v>
      </c>
      <c r="I132" s="30" t="s">
        <v>543</v>
      </c>
      <c r="J132" s="45" t="s">
        <v>544</v>
      </c>
      <c r="K132" s="6">
        <v>43236</v>
      </c>
      <c r="L132" s="6">
        <v>43724</v>
      </c>
      <c r="M132" s="7">
        <f t="shared" si="115"/>
        <v>82.304185665928145</v>
      </c>
      <c r="N132" s="8" t="s">
        <v>382</v>
      </c>
      <c r="O132" s="8"/>
      <c r="P132" s="8"/>
      <c r="Q132" s="14" t="s">
        <v>384</v>
      </c>
      <c r="R132" s="30" t="s">
        <v>36</v>
      </c>
      <c r="S132" s="28">
        <f>T132+U132</f>
        <v>692528.20000000007</v>
      </c>
      <c r="T132" s="210">
        <v>558463.66</v>
      </c>
      <c r="U132" s="210">
        <v>134064.54</v>
      </c>
      <c r="V132" s="28">
        <f>W132+X132</f>
        <v>132068.53999999998</v>
      </c>
      <c r="W132" s="210">
        <v>98552.4</v>
      </c>
      <c r="X132" s="210">
        <v>33516.14</v>
      </c>
      <c r="Y132" s="28">
        <f>Z132+AA132</f>
        <v>0</v>
      </c>
      <c r="Z132" s="210">
        <v>0</v>
      </c>
      <c r="AA132" s="210">
        <v>0</v>
      </c>
      <c r="AB132" s="28">
        <f t="shared" si="117"/>
        <v>16828.510000000002</v>
      </c>
      <c r="AC132" s="210">
        <v>13408.5</v>
      </c>
      <c r="AD132" s="210">
        <v>3420.01</v>
      </c>
      <c r="AE132" s="50">
        <f t="shared" ref="AE132:AE150" si="128">S132+V132+Y132+AB132</f>
        <v>841425.25</v>
      </c>
      <c r="AF132" s="28">
        <v>0</v>
      </c>
      <c r="AG132" s="28">
        <f t="shared" si="114"/>
        <v>841425.25</v>
      </c>
      <c r="AH132" s="217" t="s">
        <v>163</v>
      </c>
      <c r="AI132" s="74"/>
      <c r="AJ132" s="216">
        <v>0</v>
      </c>
      <c r="AK132" s="216">
        <v>0</v>
      </c>
    </row>
    <row r="133" spans="1:37" ht="95.25" customHeight="1" x14ac:dyDescent="0.25">
      <c r="A133" s="10">
        <v>127</v>
      </c>
      <c r="B133" s="157">
        <v>122235</v>
      </c>
      <c r="C133" s="156">
        <v>60</v>
      </c>
      <c r="D133" s="4" t="s">
        <v>174</v>
      </c>
      <c r="E133" s="30" t="s">
        <v>175</v>
      </c>
      <c r="F133" s="164" t="s">
        <v>146</v>
      </c>
      <c r="G133" s="44" t="s">
        <v>545</v>
      </c>
      <c r="H133" s="4" t="s">
        <v>546</v>
      </c>
      <c r="I133" s="30" t="s">
        <v>193</v>
      </c>
      <c r="J133" s="45" t="s">
        <v>547</v>
      </c>
      <c r="K133" s="6">
        <v>43236</v>
      </c>
      <c r="L133" s="6">
        <v>44302</v>
      </c>
      <c r="M133" s="7">
        <f>S133/AE133*100</f>
        <v>83.983862861012312</v>
      </c>
      <c r="N133" s="8" t="s">
        <v>382</v>
      </c>
      <c r="O133" s="8" t="s">
        <v>369</v>
      </c>
      <c r="P133" s="8" t="s">
        <v>369</v>
      </c>
      <c r="Q133" s="14" t="s">
        <v>162</v>
      </c>
      <c r="R133" s="4" t="s">
        <v>36</v>
      </c>
      <c r="S133" s="28">
        <f>T133+U133</f>
        <v>9422880.1500000004</v>
      </c>
      <c r="T133" s="210">
        <v>7598731.8700000001</v>
      </c>
      <c r="U133" s="210">
        <v>1824148.28</v>
      </c>
      <c r="V133" s="28">
        <f t="shared" si="116"/>
        <v>0</v>
      </c>
      <c r="W133" s="210"/>
      <c r="X133" s="210"/>
      <c r="Y133" s="28">
        <f t="shared" si="119"/>
        <v>1796989.75</v>
      </c>
      <c r="Z133" s="210">
        <v>1340952.68</v>
      </c>
      <c r="AA133" s="210">
        <v>456037.07</v>
      </c>
      <c r="AB133" s="28">
        <f>AC133+AD133</f>
        <v>0</v>
      </c>
      <c r="AC133" s="210"/>
      <c r="AD133" s="210"/>
      <c r="AE133" s="50">
        <f t="shared" si="128"/>
        <v>11219869.9</v>
      </c>
      <c r="AF133" s="28">
        <v>0</v>
      </c>
      <c r="AG133" s="28">
        <f>AE133+AF133</f>
        <v>11219869.9</v>
      </c>
      <c r="AH133" s="257" t="s">
        <v>163</v>
      </c>
      <c r="AI133" s="74" t="s">
        <v>193</v>
      </c>
      <c r="AJ133" s="216">
        <v>0</v>
      </c>
      <c r="AK133" s="216">
        <v>0</v>
      </c>
    </row>
    <row r="134" spans="1:37" ht="165" x14ac:dyDescent="0.25">
      <c r="A134" s="4">
        <v>128</v>
      </c>
      <c r="B134" s="157">
        <v>113205</v>
      </c>
      <c r="C134" s="156">
        <v>286</v>
      </c>
      <c r="D134" s="4" t="s">
        <v>176</v>
      </c>
      <c r="E134" s="30" t="s">
        <v>171</v>
      </c>
      <c r="F134" s="164" t="s">
        <v>380</v>
      </c>
      <c r="G134" s="44" t="s">
        <v>548</v>
      </c>
      <c r="H134" s="16" t="s">
        <v>549</v>
      </c>
      <c r="I134" s="30" t="s">
        <v>550</v>
      </c>
      <c r="J134" s="45" t="s">
        <v>605</v>
      </c>
      <c r="K134" s="6">
        <v>43243</v>
      </c>
      <c r="L134" s="6">
        <v>43669</v>
      </c>
      <c r="M134" s="7">
        <f t="shared" si="115"/>
        <v>82.304187102769717</v>
      </c>
      <c r="N134" s="8" t="s">
        <v>382</v>
      </c>
      <c r="O134" s="8" t="s">
        <v>369</v>
      </c>
      <c r="P134" s="8" t="s">
        <v>369</v>
      </c>
      <c r="Q134" s="14" t="s">
        <v>162</v>
      </c>
      <c r="R134" s="4" t="s">
        <v>36</v>
      </c>
      <c r="S134" s="28">
        <f t="shared" si="118"/>
        <v>750653.75</v>
      </c>
      <c r="T134" s="210">
        <v>605336.84</v>
      </c>
      <c r="U134" s="210">
        <v>145316.91</v>
      </c>
      <c r="V134" s="28">
        <f t="shared" si="116"/>
        <v>143153.35999999999</v>
      </c>
      <c r="W134" s="210">
        <v>106824.15</v>
      </c>
      <c r="X134" s="210">
        <v>36329.21</v>
      </c>
      <c r="Y134" s="28">
        <f t="shared" si="119"/>
        <v>0</v>
      </c>
      <c r="Z134" s="210">
        <v>0</v>
      </c>
      <c r="AA134" s="210">
        <v>0</v>
      </c>
      <c r="AB134" s="28">
        <f t="shared" ref="AB134:AB150" si="129">AC134+AD134</f>
        <v>18240.96</v>
      </c>
      <c r="AC134" s="210">
        <v>14533.9</v>
      </c>
      <c r="AD134" s="210">
        <v>3707.06</v>
      </c>
      <c r="AE134" s="50">
        <f t="shared" si="128"/>
        <v>912048.07</v>
      </c>
      <c r="AF134" s="28">
        <v>0</v>
      </c>
      <c r="AG134" s="28">
        <f t="shared" si="114"/>
        <v>912048.07</v>
      </c>
      <c r="AH134" s="257"/>
      <c r="AI134" s="74"/>
      <c r="AJ134" s="216"/>
      <c r="AK134" s="216"/>
    </row>
    <row r="135" spans="1:37" ht="409.5" x14ac:dyDescent="0.25">
      <c r="A135" s="10">
        <v>129</v>
      </c>
      <c r="B135" s="157">
        <v>111084</v>
      </c>
      <c r="C135" s="156">
        <v>343</v>
      </c>
      <c r="D135" s="4" t="s">
        <v>184</v>
      </c>
      <c r="E135" s="30" t="s">
        <v>171</v>
      </c>
      <c r="F135" s="164" t="s">
        <v>380</v>
      </c>
      <c r="G135" s="77" t="s">
        <v>551</v>
      </c>
      <c r="H135" s="78" t="s">
        <v>552</v>
      </c>
      <c r="I135" s="30" t="s">
        <v>551</v>
      </c>
      <c r="J135" s="45" t="s">
        <v>606</v>
      </c>
      <c r="K135" s="6">
        <v>43243</v>
      </c>
      <c r="L135" s="6">
        <v>43669</v>
      </c>
      <c r="M135" s="7">
        <f t="shared" si="115"/>
        <v>82.304185103544512</v>
      </c>
      <c r="N135" s="8" t="s">
        <v>382</v>
      </c>
      <c r="O135" s="8" t="s">
        <v>161</v>
      </c>
      <c r="P135" s="8" t="s">
        <v>161</v>
      </c>
      <c r="Q135" s="14" t="s">
        <v>384</v>
      </c>
      <c r="R135" s="4" t="s">
        <v>36</v>
      </c>
      <c r="S135" s="28">
        <f t="shared" si="118"/>
        <v>698744.26</v>
      </c>
      <c r="T135" s="76">
        <v>563476.37</v>
      </c>
      <c r="U135" s="76">
        <v>135267.89000000001</v>
      </c>
      <c r="V135" s="28">
        <f t="shared" si="116"/>
        <v>133253.97999999998</v>
      </c>
      <c r="W135" s="76">
        <v>99437.01</v>
      </c>
      <c r="X135" s="76">
        <v>33816.97</v>
      </c>
      <c r="Y135" s="28">
        <f t="shared" si="119"/>
        <v>0</v>
      </c>
      <c r="Z135" s="210"/>
      <c r="AA135" s="210"/>
      <c r="AB135" s="28">
        <f t="shared" si="129"/>
        <v>16979.560000000001</v>
      </c>
      <c r="AC135" s="76">
        <v>13528.85</v>
      </c>
      <c r="AD135" s="264">
        <v>3450.71</v>
      </c>
      <c r="AE135" s="50">
        <f t="shared" si="128"/>
        <v>848977.8</v>
      </c>
      <c r="AF135" s="28">
        <v>0</v>
      </c>
      <c r="AG135" s="28">
        <f t="shared" si="114"/>
        <v>848977.8</v>
      </c>
      <c r="AH135" s="257"/>
      <c r="AI135" s="74"/>
      <c r="AJ135" s="216"/>
      <c r="AK135" s="216"/>
    </row>
    <row r="136" spans="1:37" ht="409.5" x14ac:dyDescent="0.25">
      <c r="A136" s="10">
        <v>130</v>
      </c>
      <c r="B136" s="157">
        <v>110679</v>
      </c>
      <c r="C136" s="156">
        <v>197</v>
      </c>
      <c r="D136" s="4" t="s">
        <v>178</v>
      </c>
      <c r="E136" s="30" t="s">
        <v>171</v>
      </c>
      <c r="F136" s="164" t="s">
        <v>380</v>
      </c>
      <c r="G136" s="73" t="s">
        <v>553</v>
      </c>
      <c r="H136" s="49" t="s">
        <v>556</v>
      </c>
      <c r="I136" s="30" t="s">
        <v>193</v>
      </c>
      <c r="J136" s="27" t="s">
        <v>607</v>
      </c>
      <c r="K136" s="6">
        <v>43243</v>
      </c>
      <c r="L136" s="6">
        <v>43304</v>
      </c>
      <c r="M136" s="7">
        <f t="shared" si="115"/>
        <v>82.304185789589326</v>
      </c>
      <c r="N136" s="8" t="s">
        <v>382</v>
      </c>
      <c r="O136" s="8" t="s">
        <v>554</v>
      </c>
      <c r="P136" s="8" t="s">
        <v>555</v>
      </c>
      <c r="Q136" s="14" t="s">
        <v>384</v>
      </c>
      <c r="R136" s="4" t="s">
        <v>36</v>
      </c>
      <c r="S136" s="28">
        <f t="shared" si="118"/>
        <v>763944.72</v>
      </c>
      <c r="T136" s="210">
        <v>616054.86</v>
      </c>
      <c r="U136" s="210">
        <v>147889.85999999999</v>
      </c>
      <c r="V136" s="28">
        <f t="shared" si="116"/>
        <v>145688.03</v>
      </c>
      <c r="W136" s="210">
        <v>108715.56</v>
      </c>
      <c r="X136" s="210">
        <v>36972.47</v>
      </c>
      <c r="Y136" s="28">
        <f t="shared" si="119"/>
        <v>0</v>
      </c>
      <c r="Z136" s="210"/>
      <c r="AA136" s="210"/>
      <c r="AB136" s="28">
        <f t="shared" si="129"/>
        <v>18563.93</v>
      </c>
      <c r="AC136" s="210">
        <v>14791.23</v>
      </c>
      <c r="AD136" s="210">
        <v>3772.7</v>
      </c>
      <c r="AE136" s="50">
        <f t="shared" si="128"/>
        <v>928196.68</v>
      </c>
      <c r="AF136" s="28">
        <v>0</v>
      </c>
      <c r="AG136" s="28">
        <f t="shared" si="114"/>
        <v>928196.68</v>
      </c>
      <c r="AH136" s="217" t="s">
        <v>163</v>
      </c>
      <c r="AI136" s="74" t="s">
        <v>193</v>
      </c>
      <c r="AJ136" s="216">
        <v>0</v>
      </c>
      <c r="AK136" s="216">
        <v>0</v>
      </c>
    </row>
    <row r="137" spans="1:37" ht="204.75" x14ac:dyDescent="0.25">
      <c r="A137" s="4">
        <v>131</v>
      </c>
      <c r="B137" s="157">
        <v>112787</v>
      </c>
      <c r="C137" s="156">
        <v>276</v>
      </c>
      <c r="D137" s="4" t="s">
        <v>180</v>
      </c>
      <c r="E137" s="30" t="s">
        <v>171</v>
      </c>
      <c r="F137" s="164" t="s">
        <v>380</v>
      </c>
      <c r="G137" s="75" t="s">
        <v>557</v>
      </c>
      <c r="H137" s="75" t="s">
        <v>558</v>
      </c>
      <c r="I137" s="30" t="s">
        <v>560</v>
      </c>
      <c r="J137" s="27" t="s">
        <v>561</v>
      </c>
      <c r="K137" s="6">
        <v>43243</v>
      </c>
      <c r="L137" s="6">
        <v>43304</v>
      </c>
      <c r="M137" s="7">
        <f t="shared" si="115"/>
        <v>82.304187377441963</v>
      </c>
      <c r="N137" s="8" t="s">
        <v>382</v>
      </c>
      <c r="O137" s="8" t="s">
        <v>559</v>
      </c>
      <c r="P137" s="8" t="s">
        <v>559</v>
      </c>
      <c r="Q137" s="14" t="s">
        <v>384</v>
      </c>
      <c r="R137" s="4" t="s">
        <v>36</v>
      </c>
      <c r="S137" s="28">
        <f t="shared" si="118"/>
        <v>813947.08000000007</v>
      </c>
      <c r="T137" s="210">
        <v>656377.4</v>
      </c>
      <c r="U137" s="210">
        <v>157569.68</v>
      </c>
      <c r="V137" s="28">
        <f t="shared" si="116"/>
        <v>155223.71000000002</v>
      </c>
      <c r="W137" s="210">
        <v>115831.3</v>
      </c>
      <c r="X137" s="210">
        <v>39392.410000000003</v>
      </c>
      <c r="Y137" s="28">
        <f t="shared" si="119"/>
        <v>0</v>
      </c>
      <c r="Z137" s="210"/>
      <c r="AA137" s="210"/>
      <c r="AB137" s="28">
        <f t="shared" si="129"/>
        <v>19778.990000000002</v>
      </c>
      <c r="AC137" s="210">
        <v>15759.36</v>
      </c>
      <c r="AD137" s="210">
        <v>4019.63</v>
      </c>
      <c r="AE137" s="50">
        <f t="shared" si="128"/>
        <v>988949.78</v>
      </c>
      <c r="AF137" s="28">
        <v>0</v>
      </c>
      <c r="AG137" s="28">
        <f t="shared" si="114"/>
        <v>988949.78</v>
      </c>
      <c r="AH137" s="217" t="s">
        <v>163</v>
      </c>
      <c r="AI137" s="74" t="s">
        <v>193</v>
      </c>
      <c r="AJ137" s="216"/>
      <c r="AK137" s="216"/>
    </row>
    <row r="138" spans="1:37" ht="157.5" x14ac:dyDescent="0.25">
      <c r="A138" s="10">
        <v>132</v>
      </c>
      <c r="B138" s="157">
        <v>110998</v>
      </c>
      <c r="C138" s="156">
        <v>333</v>
      </c>
      <c r="D138" s="4" t="s">
        <v>177</v>
      </c>
      <c r="E138" s="30" t="s">
        <v>171</v>
      </c>
      <c r="F138" s="164" t="s">
        <v>380</v>
      </c>
      <c r="G138" s="75" t="s">
        <v>562</v>
      </c>
      <c r="H138" s="75" t="s">
        <v>563</v>
      </c>
      <c r="I138" s="30" t="s">
        <v>193</v>
      </c>
      <c r="J138" s="27" t="s">
        <v>608</v>
      </c>
      <c r="K138" s="6">
        <v>43244</v>
      </c>
      <c r="L138" s="6">
        <v>43732</v>
      </c>
      <c r="M138" s="7">
        <f t="shared" si="115"/>
        <v>82.304186800362686</v>
      </c>
      <c r="N138" s="8" t="s">
        <v>382</v>
      </c>
      <c r="O138" s="8" t="s">
        <v>161</v>
      </c>
      <c r="P138" s="8" t="s">
        <v>161</v>
      </c>
      <c r="Q138" s="14" t="s">
        <v>384</v>
      </c>
      <c r="R138" s="4" t="s">
        <v>36</v>
      </c>
      <c r="S138" s="28">
        <f t="shared" si="118"/>
        <v>802303.17999999993</v>
      </c>
      <c r="T138" s="210">
        <v>646987.61</v>
      </c>
      <c r="U138" s="210">
        <v>155315.57</v>
      </c>
      <c r="V138" s="28">
        <f t="shared" si="116"/>
        <v>153003.18</v>
      </c>
      <c r="W138" s="210">
        <v>114174.29</v>
      </c>
      <c r="X138" s="210">
        <v>38828.89</v>
      </c>
      <c r="Y138" s="28">
        <f t="shared" si="119"/>
        <v>0</v>
      </c>
      <c r="Z138" s="263"/>
      <c r="AA138" s="263"/>
      <c r="AB138" s="28">
        <f t="shared" si="129"/>
        <v>19496.03</v>
      </c>
      <c r="AC138" s="210">
        <v>15533.9</v>
      </c>
      <c r="AD138" s="210">
        <v>3962.13</v>
      </c>
      <c r="AE138" s="50">
        <f t="shared" si="128"/>
        <v>974802.3899999999</v>
      </c>
      <c r="AF138" s="28">
        <v>0</v>
      </c>
      <c r="AG138" s="28">
        <f t="shared" si="114"/>
        <v>974802.3899999999</v>
      </c>
      <c r="AH138" s="217" t="s">
        <v>163</v>
      </c>
      <c r="AI138" s="74" t="s">
        <v>488</v>
      </c>
      <c r="AJ138" s="216"/>
      <c r="AK138" s="216"/>
    </row>
    <row r="139" spans="1:37" ht="141.75" x14ac:dyDescent="0.25">
      <c r="A139" s="10">
        <v>133</v>
      </c>
      <c r="B139" s="157">
        <v>115539</v>
      </c>
      <c r="C139" s="156">
        <v>396</v>
      </c>
      <c r="D139" s="4" t="s">
        <v>169</v>
      </c>
      <c r="E139" s="11" t="s">
        <v>171</v>
      </c>
      <c r="F139" s="164" t="s">
        <v>509</v>
      </c>
      <c r="G139" s="16" t="s">
        <v>569</v>
      </c>
      <c r="H139" s="16" t="s">
        <v>570</v>
      </c>
      <c r="I139" s="30" t="s">
        <v>571</v>
      </c>
      <c r="J139" s="27" t="s">
        <v>609</v>
      </c>
      <c r="K139" s="6">
        <v>43249</v>
      </c>
      <c r="L139" s="6">
        <v>44041</v>
      </c>
      <c r="M139" s="7">
        <f t="shared" si="115"/>
        <v>83.983861240799271</v>
      </c>
      <c r="N139" s="8" t="s">
        <v>382</v>
      </c>
      <c r="O139" s="8" t="s">
        <v>161</v>
      </c>
      <c r="P139" s="8" t="s">
        <v>161</v>
      </c>
      <c r="Q139" s="14" t="s">
        <v>162</v>
      </c>
      <c r="R139" s="4" t="s">
        <v>36</v>
      </c>
      <c r="S139" s="28">
        <f t="shared" si="118"/>
        <v>2264152.09</v>
      </c>
      <c r="T139" s="210">
        <v>1825841.4</v>
      </c>
      <c r="U139" s="210">
        <v>438310.69</v>
      </c>
      <c r="V139" s="28">
        <f t="shared" si="116"/>
        <v>159763.60999999999</v>
      </c>
      <c r="W139" s="210">
        <v>118066.66</v>
      </c>
      <c r="X139" s="210">
        <v>41696.949999999997</v>
      </c>
      <c r="Y139" s="28">
        <f t="shared" si="119"/>
        <v>272021.42</v>
      </c>
      <c r="Z139" s="210">
        <v>204140.68</v>
      </c>
      <c r="AA139" s="210">
        <v>67880.740000000005</v>
      </c>
      <c r="AB139" s="28">
        <f t="shared" si="129"/>
        <v>0</v>
      </c>
      <c r="AC139" s="210">
        <v>0</v>
      </c>
      <c r="AD139" s="210">
        <v>0</v>
      </c>
      <c r="AE139" s="50">
        <f t="shared" si="128"/>
        <v>2695937.1199999996</v>
      </c>
      <c r="AF139" s="28">
        <v>0</v>
      </c>
      <c r="AG139" s="28">
        <f t="shared" si="114"/>
        <v>2695937.1199999996</v>
      </c>
      <c r="AH139" s="217" t="s">
        <v>163</v>
      </c>
      <c r="AI139" s="74"/>
      <c r="AJ139" s="216">
        <v>0</v>
      </c>
      <c r="AK139" s="216">
        <v>0</v>
      </c>
    </row>
    <row r="140" spans="1:37" ht="81.75" customHeight="1" thickBot="1" x14ac:dyDescent="0.3">
      <c r="A140" s="4">
        <v>134</v>
      </c>
      <c r="B140" s="157">
        <v>118716</v>
      </c>
      <c r="C140" s="156">
        <v>455</v>
      </c>
      <c r="D140" s="4" t="s">
        <v>169</v>
      </c>
      <c r="E140" s="30" t="s">
        <v>575</v>
      </c>
      <c r="F140" s="164" t="s">
        <v>574</v>
      </c>
      <c r="G140" s="16" t="s">
        <v>572</v>
      </c>
      <c r="H140" s="75" t="s">
        <v>573</v>
      </c>
      <c r="I140" s="30" t="s">
        <v>193</v>
      </c>
      <c r="J140" s="27" t="s">
        <v>610</v>
      </c>
      <c r="K140" s="6">
        <v>43249</v>
      </c>
      <c r="L140" s="6">
        <v>43980</v>
      </c>
      <c r="M140" s="7">
        <f t="shared" si="115"/>
        <v>83.983862841968545</v>
      </c>
      <c r="N140" s="8" t="s">
        <v>382</v>
      </c>
      <c r="O140" s="8" t="s">
        <v>161</v>
      </c>
      <c r="P140" s="8" t="s">
        <v>161</v>
      </c>
      <c r="Q140" s="14" t="s">
        <v>162</v>
      </c>
      <c r="R140" s="4" t="s">
        <v>36</v>
      </c>
      <c r="S140" s="28">
        <f t="shared" si="118"/>
        <v>2343689.42</v>
      </c>
      <c r="T140" s="210">
        <v>1889981.32</v>
      </c>
      <c r="U140" s="210">
        <v>453708.1</v>
      </c>
      <c r="V140" s="28">
        <f t="shared" si="116"/>
        <v>0</v>
      </c>
      <c r="W140" s="210"/>
      <c r="X140" s="210"/>
      <c r="Y140" s="28">
        <f t="shared" si="119"/>
        <v>446953.14</v>
      </c>
      <c r="Z140" s="210">
        <v>333526.12</v>
      </c>
      <c r="AA140" s="210">
        <v>113427.02</v>
      </c>
      <c r="AB140" s="28">
        <f t="shared" si="129"/>
        <v>0</v>
      </c>
      <c r="AC140" s="210"/>
      <c r="AD140" s="210"/>
      <c r="AE140" s="50">
        <f t="shared" si="128"/>
        <v>2790642.56</v>
      </c>
      <c r="AF140" s="28">
        <v>0</v>
      </c>
      <c r="AG140" s="28">
        <f t="shared" si="114"/>
        <v>2790642.56</v>
      </c>
      <c r="AH140" s="217" t="s">
        <v>163</v>
      </c>
      <c r="AI140" s="74"/>
      <c r="AJ140" s="216"/>
      <c r="AK140" s="216"/>
    </row>
    <row r="141" spans="1:37" ht="174" customHeight="1" x14ac:dyDescent="0.25">
      <c r="A141" s="10">
        <v>135</v>
      </c>
      <c r="B141" s="157">
        <v>109777</v>
      </c>
      <c r="C141" s="156">
        <v>363</v>
      </c>
      <c r="D141" s="4" t="s">
        <v>183</v>
      </c>
      <c r="E141" s="30" t="s">
        <v>171</v>
      </c>
      <c r="F141" s="167" t="s">
        <v>380</v>
      </c>
      <c r="G141" s="66" t="s">
        <v>577</v>
      </c>
      <c r="H141" s="80" t="s">
        <v>576</v>
      </c>
      <c r="I141" s="181" t="s">
        <v>193</v>
      </c>
      <c r="J141" s="81" t="s">
        <v>578</v>
      </c>
      <c r="K141" s="82">
        <v>43251</v>
      </c>
      <c r="L141" s="82">
        <v>43708</v>
      </c>
      <c r="M141" s="7">
        <f t="shared" si="115"/>
        <v>82.304185429325983</v>
      </c>
      <c r="N141" s="8" t="s">
        <v>382</v>
      </c>
      <c r="O141" s="8" t="s">
        <v>318</v>
      </c>
      <c r="P141" s="8" t="s">
        <v>487</v>
      </c>
      <c r="Q141" s="14" t="s">
        <v>384</v>
      </c>
      <c r="R141" s="4" t="s">
        <v>36</v>
      </c>
      <c r="S141" s="28">
        <f t="shared" si="118"/>
        <v>809738</v>
      </c>
      <c r="T141" s="210">
        <v>652983.16</v>
      </c>
      <c r="U141" s="210">
        <v>156754.84</v>
      </c>
      <c r="V141" s="28">
        <f t="shared" si="116"/>
        <v>154421.03</v>
      </c>
      <c r="W141" s="210">
        <v>115232.31</v>
      </c>
      <c r="X141" s="210">
        <v>39188.720000000001</v>
      </c>
      <c r="Y141" s="28">
        <f>Z141+AA141</f>
        <v>0</v>
      </c>
      <c r="Z141" s="210">
        <v>0</v>
      </c>
      <c r="AA141" s="210">
        <v>0</v>
      </c>
      <c r="AB141" s="28">
        <f>AC141+AD141</f>
        <v>19676.72</v>
      </c>
      <c r="AC141" s="210">
        <v>15677.86</v>
      </c>
      <c r="AD141" s="210">
        <v>3998.86</v>
      </c>
      <c r="AE141" s="50">
        <f t="shared" si="128"/>
        <v>983835.75</v>
      </c>
      <c r="AF141" s="185">
        <v>0</v>
      </c>
      <c r="AG141" s="28">
        <f t="shared" si="114"/>
        <v>983835.75</v>
      </c>
      <c r="AH141" s="217" t="s">
        <v>163</v>
      </c>
      <c r="AI141" s="74"/>
      <c r="AJ141" s="185" t="s">
        <v>23</v>
      </c>
      <c r="AK141" s="216"/>
    </row>
    <row r="142" spans="1:37" s="3" customFormat="1" ht="221.25" customHeight="1" x14ac:dyDescent="0.25">
      <c r="A142" s="10">
        <v>136</v>
      </c>
      <c r="B142" s="157">
        <v>112263</v>
      </c>
      <c r="C142" s="156">
        <v>212</v>
      </c>
      <c r="D142" s="4" t="s">
        <v>179</v>
      </c>
      <c r="E142" s="30" t="s">
        <v>171</v>
      </c>
      <c r="F142" s="164" t="s">
        <v>380</v>
      </c>
      <c r="G142" s="75" t="s">
        <v>581</v>
      </c>
      <c r="H142" s="75" t="s">
        <v>582</v>
      </c>
      <c r="I142" s="30" t="s">
        <v>193</v>
      </c>
      <c r="J142" s="27" t="s">
        <v>611</v>
      </c>
      <c r="K142" s="6">
        <v>43257</v>
      </c>
      <c r="L142" s="6">
        <v>43744</v>
      </c>
      <c r="M142" s="7">
        <f t="shared" si="115"/>
        <v>82.304186636665435</v>
      </c>
      <c r="N142" s="4" t="s">
        <v>382</v>
      </c>
      <c r="O142" s="4" t="s">
        <v>369</v>
      </c>
      <c r="P142" s="4" t="s">
        <v>612</v>
      </c>
      <c r="Q142" s="56" t="s">
        <v>384</v>
      </c>
      <c r="R142" s="4" t="s">
        <v>36</v>
      </c>
      <c r="S142" s="28">
        <v>804068.06</v>
      </c>
      <c r="T142" s="210">
        <v>648410.84</v>
      </c>
      <c r="U142" s="210">
        <v>155657.22</v>
      </c>
      <c r="V142" s="28">
        <v>153339.75</v>
      </c>
      <c r="W142" s="210">
        <v>114425.44</v>
      </c>
      <c r="X142" s="210">
        <v>38914.300000000003</v>
      </c>
      <c r="Y142" s="265"/>
      <c r="Z142" s="266"/>
      <c r="AA142" s="267"/>
      <c r="AB142" s="28">
        <v>19538.919999999998</v>
      </c>
      <c r="AC142" s="210">
        <v>15568.08</v>
      </c>
      <c r="AD142" s="210">
        <v>3970.84</v>
      </c>
      <c r="AE142" s="28">
        <f>S142+V142+Y142+AB142</f>
        <v>976946.7300000001</v>
      </c>
      <c r="AF142" s="28">
        <v>0</v>
      </c>
      <c r="AG142" s="28">
        <f t="shared" si="114"/>
        <v>976946.7300000001</v>
      </c>
      <c r="AH142" s="217" t="s">
        <v>163</v>
      </c>
      <c r="AI142" s="74"/>
      <c r="AJ142" s="216"/>
      <c r="AK142" s="216"/>
    </row>
    <row r="143" spans="1:37" ht="120" customHeight="1" x14ac:dyDescent="0.25">
      <c r="A143" s="4">
        <v>137</v>
      </c>
      <c r="B143" s="157">
        <v>118978</v>
      </c>
      <c r="C143" s="156">
        <v>453</v>
      </c>
      <c r="D143" s="4" t="s">
        <v>169</v>
      </c>
      <c r="E143" s="30" t="s">
        <v>575</v>
      </c>
      <c r="F143" s="164" t="s">
        <v>574</v>
      </c>
      <c r="G143" s="75" t="s">
        <v>580</v>
      </c>
      <c r="H143" s="75" t="s">
        <v>579</v>
      </c>
      <c r="I143" s="30" t="s">
        <v>193</v>
      </c>
      <c r="J143" s="27" t="s">
        <v>619</v>
      </c>
      <c r="K143" s="6">
        <v>43257</v>
      </c>
      <c r="L143" s="6">
        <v>43988</v>
      </c>
      <c r="M143" s="7">
        <f t="shared" si="115"/>
        <v>83.98386277890792</v>
      </c>
      <c r="N143" s="8" t="s">
        <v>382</v>
      </c>
      <c r="O143" s="8" t="s">
        <v>161</v>
      </c>
      <c r="P143" s="8" t="s">
        <v>161</v>
      </c>
      <c r="Q143" s="14" t="s">
        <v>162</v>
      </c>
      <c r="R143" s="4" t="s">
        <v>36</v>
      </c>
      <c r="S143" s="28">
        <f t="shared" si="118"/>
        <v>10919952.98</v>
      </c>
      <c r="T143" s="210">
        <v>8805990.6699999999</v>
      </c>
      <c r="U143" s="210">
        <v>2113962.31</v>
      </c>
      <c r="V143" s="28">
        <f t="shared" si="116"/>
        <v>0</v>
      </c>
      <c r="W143" s="210">
        <v>0</v>
      </c>
      <c r="X143" s="210">
        <v>0</v>
      </c>
      <c r="Y143" s="28">
        <f t="shared" si="119"/>
        <v>2082488.94</v>
      </c>
      <c r="Z143" s="210">
        <v>1553998.37</v>
      </c>
      <c r="AA143" s="210">
        <v>528490.56999999995</v>
      </c>
      <c r="AB143" s="28">
        <f t="shared" si="129"/>
        <v>0</v>
      </c>
      <c r="AC143" s="210">
        <v>0</v>
      </c>
      <c r="AD143" s="210">
        <v>0</v>
      </c>
      <c r="AE143" s="50">
        <f t="shared" si="128"/>
        <v>13002441.92</v>
      </c>
      <c r="AF143" s="28">
        <v>1503920</v>
      </c>
      <c r="AG143" s="28">
        <f t="shared" si="114"/>
        <v>14506361.92</v>
      </c>
      <c r="AH143" s="217" t="s">
        <v>163</v>
      </c>
      <c r="AI143" s="74"/>
      <c r="AJ143" s="216"/>
      <c r="AK143" s="216"/>
    </row>
    <row r="144" spans="1:37" ht="78.75" x14ac:dyDescent="0.25">
      <c r="A144" s="10">
        <v>138</v>
      </c>
      <c r="B144" s="157">
        <v>119317</v>
      </c>
      <c r="C144" s="156">
        <v>456</v>
      </c>
      <c r="D144" s="4" t="s">
        <v>169</v>
      </c>
      <c r="E144" s="30" t="s">
        <v>575</v>
      </c>
      <c r="F144" s="164" t="s">
        <v>574</v>
      </c>
      <c r="G144" s="75" t="s">
        <v>620</v>
      </c>
      <c r="H144" s="75" t="s">
        <v>702</v>
      </c>
      <c r="I144" s="30" t="s">
        <v>193</v>
      </c>
      <c r="J144" s="27" t="s">
        <v>621</v>
      </c>
      <c r="K144" s="6">
        <v>43257</v>
      </c>
      <c r="L144" s="6">
        <v>43988</v>
      </c>
      <c r="M144" s="7">
        <f t="shared" si="115"/>
        <v>83.983862821417162</v>
      </c>
      <c r="N144" s="8" t="s">
        <v>382</v>
      </c>
      <c r="O144" s="8" t="s">
        <v>161</v>
      </c>
      <c r="P144" s="8" t="s">
        <v>161</v>
      </c>
      <c r="Q144" s="14" t="s">
        <v>162</v>
      </c>
      <c r="R144" s="4" t="s">
        <v>36</v>
      </c>
      <c r="S144" s="28">
        <f t="shared" si="118"/>
        <v>26702638.32</v>
      </c>
      <c r="T144" s="210">
        <v>21533351.34</v>
      </c>
      <c r="U144" s="210">
        <v>5169286.9800000004</v>
      </c>
      <c r="V144" s="28">
        <f t="shared" si="116"/>
        <v>0</v>
      </c>
      <c r="W144" s="210"/>
      <c r="X144" s="210"/>
      <c r="Y144" s="28">
        <f t="shared" si="119"/>
        <v>5092324.93</v>
      </c>
      <c r="Z144" s="210">
        <v>3800003.18</v>
      </c>
      <c r="AA144" s="210">
        <v>1292321.75</v>
      </c>
      <c r="AB144" s="28">
        <f t="shared" si="129"/>
        <v>0</v>
      </c>
      <c r="AC144" s="210">
        <v>0</v>
      </c>
      <c r="AD144" s="210">
        <v>0</v>
      </c>
      <c r="AE144" s="50">
        <f t="shared" si="128"/>
        <v>31794963.25</v>
      </c>
      <c r="AF144" s="28">
        <v>0</v>
      </c>
      <c r="AG144" s="28">
        <f t="shared" si="114"/>
        <v>31794963.25</v>
      </c>
      <c r="AH144" s="217" t="s">
        <v>163</v>
      </c>
      <c r="AI144" s="74"/>
      <c r="AJ144" s="216"/>
      <c r="AK144" s="216"/>
    </row>
    <row r="145" spans="1:37" ht="409.5" x14ac:dyDescent="0.25">
      <c r="A145" s="10">
        <v>139</v>
      </c>
      <c r="B145" s="157">
        <v>111319</v>
      </c>
      <c r="C145" s="156">
        <v>359</v>
      </c>
      <c r="D145" s="4" t="s">
        <v>183</v>
      </c>
      <c r="E145" s="30" t="s">
        <v>171</v>
      </c>
      <c r="F145" s="164" t="s">
        <v>380</v>
      </c>
      <c r="G145" s="84" t="s">
        <v>625</v>
      </c>
      <c r="H145" s="75" t="s">
        <v>623</v>
      </c>
      <c r="I145" s="182" t="s">
        <v>626</v>
      </c>
      <c r="J145" s="27" t="s">
        <v>627</v>
      </c>
      <c r="K145" s="6">
        <v>43256</v>
      </c>
      <c r="L145" s="6">
        <v>43743</v>
      </c>
      <c r="M145" s="7">
        <f t="shared" si="115"/>
        <v>82.304189744785745</v>
      </c>
      <c r="N145" s="4" t="s">
        <v>382</v>
      </c>
      <c r="O145" s="4" t="s">
        <v>369</v>
      </c>
      <c r="P145" s="4" t="s">
        <v>612</v>
      </c>
      <c r="Q145" s="56" t="s">
        <v>384</v>
      </c>
      <c r="R145" s="4" t="s">
        <v>36</v>
      </c>
      <c r="S145" s="28">
        <f t="shared" si="118"/>
        <v>822860.82000000007</v>
      </c>
      <c r="T145" s="210">
        <v>663565.56000000006</v>
      </c>
      <c r="U145" s="210">
        <v>159295.26</v>
      </c>
      <c r="V145" s="28">
        <f t="shared" si="116"/>
        <v>156923.62</v>
      </c>
      <c r="W145" s="210">
        <v>117099.8</v>
      </c>
      <c r="X145" s="210">
        <v>39823.82</v>
      </c>
      <c r="Y145" s="28">
        <f t="shared" si="119"/>
        <v>0</v>
      </c>
      <c r="Z145" s="210"/>
      <c r="AA145" s="210"/>
      <c r="AB145" s="28">
        <f t="shared" si="129"/>
        <v>19995.55</v>
      </c>
      <c r="AC145" s="210">
        <v>15931.91</v>
      </c>
      <c r="AD145" s="210">
        <v>4063.64</v>
      </c>
      <c r="AE145" s="50">
        <f t="shared" si="128"/>
        <v>999779.99000000011</v>
      </c>
      <c r="AF145" s="28">
        <v>0</v>
      </c>
      <c r="AG145" s="28">
        <f t="shared" si="114"/>
        <v>999779.99000000011</v>
      </c>
      <c r="AH145" s="217" t="s">
        <v>163</v>
      </c>
      <c r="AI145" s="74"/>
      <c r="AJ145" s="216"/>
      <c r="AK145" s="216"/>
    </row>
    <row r="146" spans="1:37" ht="274.5" customHeight="1" x14ac:dyDescent="0.25">
      <c r="A146" s="4">
        <v>140</v>
      </c>
      <c r="B146" s="157">
        <v>111320</v>
      </c>
      <c r="C146" s="156">
        <v>132</v>
      </c>
      <c r="D146" s="4" t="s">
        <v>182</v>
      </c>
      <c r="E146" s="30" t="s">
        <v>171</v>
      </c>
      <c r="F146" s="164" t="s">
        <v>380</v>
      </c>
      <c r="G146" s="75" t="s">
        <v>628</v>
      </c>
      <c r="H146" s="75" t="s">
        <v>629</v>
      </c>
      <c r="I146" s="30" t="s">
        <v>488</v>
      </c>
      <c r="J146" s="27" t="s">
        <v>630</v>
      </c>
      <c r="K146" s="6">
        <v>43258</v>
      </c>
      <c r="L146" s="6">
        <v>43745</v>
      </c>
      <c r="M146" s="7">
        <f t="shared" si="115"/>
        <v>82.304187096462158</v>
      </c>
      <c r="N146" s="4" t="s">
        <v>382</v>
      </c>
      <c r="O146" s="4" t="s">
        <v>369</v>
      </c>
      <c r="P146" s="4" t="s">
        <v>612</v>
      </c>
      <c r="Q146" s="56" t="s">
        <v>384</v>
      </c>
      <c r="R146" s="4" t="s">
        <v>36</v>
      </c>
      <c r="S146" s="28">
        <f t="shared" si="118"/>
        <v>745773.49</v>
      </c>
      <c r="T146" s="210">
        <v>601401.34</v>
      </c>
      <c r="U146" s="210">
        <v>144372.15</v>
      </c>
      <c r="V146" s="28">
        <f t="shared" si="116"/>
        <v>142222.68</v>
      </c>
      <c r="W146" s="210">
        <v>106129.65</v>
      </c>
      <c r="X146" s="210">
        <v>36093.03</v>
      </c>
      <c r="Y146" s="28">
        <f t="shared" si="119"/>
        <v>0</v>
      </c>
      <c r="Z146" s="210"/>
      <c r="AA146" s="210"/>
      <c r="AB146" s="28">
        <f t="shared" si="129"/>
        <v>18122.359700000001</v>
      </c>
      <c r="AC146" s="210">
        <v>14439.398999999999</v>
      </c>
      <c r="AD146" s="210">
        <v>3682.9607000000001</v>
      </c>
      <c r="AE146" s="50">
        <f t="shared" si="128"/>
        <v>906118.52969999996</v>
      </c>
      <c r="AF146" s="28"/>
      <c r="AG146" s="28">
        <f t="shared" si="114"/>
        <v>906118.52969999996</v>
      </c>
      <c r="AH146" s="217" t="s">
        <v>163</v>
      </c>
      <c r="AI146" s="74"/>
      <c r="AJ146" s="216"/>
      <c r="AK146" s="216"/>
    </row>
    <row r="147" spans="1:37" ht="220.5" x14ac:dyDescent="0.25">
      <c r="A147" s="10">
        <v>141</v>
      </c>
      <c r="B147" s="157">
        <v>110527</v>
      </c>
      <c r="C147" s="156">
        <v>353</v>
      </c>
      <c r="D147" s="4" t="s">
        <v>183</v>
      </c>
      <c r="E147" s="30" t="s">
        <v>171</v>
      </c>
      <c r="F147" s="164" t="s">
        <v>380</v>
      </c>
      <c r="G147" s="75" t="s">
        <v>631</v>
      </c>
      <c r="H147" s="75" t="s">
        <v>632</v>
      </c>
      <c r="I147" s="30" t="s">
        <v>633</v>
      </c>
      <c r="J147" s="27" t="s">
        <v>634</v>
      </c>
      <c r="K147" s="6">
        <v>43258</v>
      </c>
      <c r="L147" s="6">
        <v>43745</v>
      </c>
      <c r="M147" s="7">
        <f t="shared" si="115"/>
        <v>82.304183804307399</v>
      </c>
      <c r="N147" s="8"/>
      <c r="O147" s="8"/>
      <c r="P147" s="8"/>
      <c r="Q147" s="14"/>
      <c r="R147" s="4"/>
      <c r="S147" s="28">
        <f t="shared" si="118"/>
        <v>797101.36999999988</v>
      </c>
      <c r="T147" s="210">
        <v>642792.81999999995</v>
      </c>
      <c r="U147" s="210">
        <v>154308.54999999999</v>
      </c>
      <c r="V147" s="28">
        <f t="shared" si="116"/>
        <v>152011.18</v>
      </c>
      <c r="W147" s="210">
        <v>113434.03</v>
      </c>
      <c r="X147" s="210">
        <v>38577.15</v>
      </c>
      <c r="Y147" s="28">
        <f t="shared" si="119"/>
        <v>0</v>
      </c>
      <c r="Z147" s="210"/>
      <c r="AA147" s="210"/>
      <c r="AB147" s="28">
        <f t="shared" si="129"/>
        <v>19369.649999999998</v>
      </c>
      <c r="AC147" s="210">
        <v>15433.21</v>
      </c>
      <c r="AD147" s="210">
        <v>3936.44</v>
      </c>
      <c r="AE147" s="50">
        <f t="shared" si="128"/>
        <v>968482.19999999984</v>
      </c>
      <c r="AF147" s="28"/>
      <c r="AG147" s="28">
        <f t="shared" si="114"/>
        <v>968482.19999999984</v>
      </c>
      <c r="AH147" s="217" t="s">
        <v>163</v>
      </c>
      <c r="AI147" s="74"/>
      <c r="AJ147" s="216"/>
      <c r="AK147" s="216"/>
    </row>
    <row r="148" spans="1:37" ht="204.75" x14ac:dyDescent="0.25">
      <c r="A148" s="10">
        <v>142</v>
      </c>
      <c r="B148" s="157">
        <v>112412</v>
      </c>
      <c r="C148" s="156">
        <v>269</v>
      </c>
      <c r="D148" s="4" t="s">
        <v>180</v>
      </c>
      <c r="E148" s="30" t="s">
        <v>171</v>
      </c>
      <c r="F148" s="164" t="s">
        <v>380</v>
      </c>
      <c r="G148" s="75" t="s">
        <v>635</v>
      </c>
      <c r="H148" s="84" t="s">
        <v>636</v>
      </c>
      <c r="I148" s="182" t="s">
        <v>637</v>
      </c>
      <c r="J148" s="27" t="s">
        <v>638</v>
      </c>
      <c r="K148" s="6">
        <v>43259</v>
      </c>
      <c r="L148" s="6">
        <v>43746</v>
      </c>
      <c r="M148" s="7">
        <f t="shared" si="115"/>
        <v>82.304183541065214</v>
      </c>
      <c r="N148" s="4" t="s">
        <v>382</v>
      </c>
      <c r="O148" s="4" t="s">
        <v>369</v>
      </c>
      <c r="P148" s="4" t="s">
        <v>369</v>
      </c>
      <c r="Q148" s="56" t="s">
        <v>384</v>
      </c>
      <c r="R148" s="4" t="s">
        <v>36</v>
      </c>
      <c r="S148" s="28">
        <f t="shared" si="118"/>
        <v>789670.74</v>
      </c>
      <c r="T148" s="210">
        <v>636800.65</v>
      </c>
      <c r="U148" s="210">
        <v>152870.09</v>
      </c>
      <c r="V148" s="28">
        <f t="shared" si="116"/>
        <v>150594.14000000001</v>
      </c>
      <c r="W148" s="210">
        <v>112376.61</v>
      </c>
      <c r="X148" s="210">
        <v>38217.53</v>
      </c>
      <c r="Y148" s="28">
        <f t="shared" si="119"/>
        <v>0</v>
      </c>
      <c r="Z148" s="210"/>
      <c r="AA148" s="210"/>
      <c r="AB148" s="28">
        <f t="shared" si="129"/>
        <v>19189.07</v>
      </c>
      <c r="AC148" s="210">
        <v>15289.33</v>
      </c>
      <c r="AD148" s="210">
        <v>3899.74</v>
      </c>
      <c r="AE148" s="50">
        <f t="shared" si="128"/>
        <v>959453.95</v>
      </c>
      <c r="AF148" s="28"/>
      <c r="AG148" s="28">
        <f t="shared" si="114"/>
        <v>959453.95</v>
      </c>
      <c r="AH148" s="217" t="s">
        <v>163</v>
      </c>
      <c r="AI148" s="74" t="s">
        <v>488</v>
      </c>
      <c r="AJ148" s="216"/>
      <c r="AK148" s="216"/>
    </row>
    <row r="149" spans="1:37" ht="409.5" x14ac:dyDescent="0.25">
      <c r="A149" s="4">
        <v>143</v>
      </c>
      <c r="B149" s="157">
        <v>113035</v>
      </c>
      <c r="C149" s="156">
        <v>332</v>
      </c>
      <c r="D149" s="4" t="s">
        <v>177</v>
      </c>
      <c r="E149" s="30" t="s">
        <v>171</v>
      </c>
      <c r="F149" s="164" t="s">
        <v>380</v>
      </c>
      <c r="G149" s="51" t="s">
        <v>639</v>
      </c>
      <c r="H149" s="49" t="s">
        <v>640</v>
      </c>
      <c r="I149" s="30" t="s">
        <v>488</v>
      </c>
      <c r="J149" s="27" t="s">
        <v>641</v>
      </c>
      <c r="K149" s="6">
        <v>43258</v>
      </c>
      <c r="L149" s="6">
        <v>43745</v>
      </c>
      <c r="M149" s="7">
        <f t="shared" si="115"/>
        <v>83.983861971971891</v>
      </c>
      <c r="N149" s="4" t="s">
        <v>382</v>
      </c>
      <c r="O149" s="4" t="s">
        <v>369</v>
      </c>
      <c r="P149" s="4" t="s">
        <v>369</v>
      </c>
      <c r="Q149" s="56" t="s">
        <v>384</v>
      </c>
      <c r="R149" s="4" t="s">
        <v>36</v>
      </c>
      <c r="S149" s="28">
        <f t="shared" si="118"/>
        <v>830219.99</v>
      </c>
      <c r="T149" s="210">
        <v>669500.09</v>
      </c>
      <c r="U149" s="210">
        <v>160719.9</v>
      </c>
      <c r="V149" s="28">
        <f t="shared" si="116"/>
        <v>138556.1</v>
      </c>
      <c r="W149" s="210">
        <v>102394.12</v>
      </c>
      <c r="X149" s="210">
        <v>36161.980000000003</v>
      </c>
      <c r="Y149" s="28">
        <f t="shared" si="119"/>
        <v>0</v>
      </c>
      <c r="Z149" s="210"/>
      <c r="AA149" s="210"/>
      <c r="AB149" s="28">
        <f t="shared" si="129"/>
        <v>19770.96</v>
      </c>
      <c r="AC149" s="210">
        <v>15752.96</v>
      </c>
      <c r="AD149" s="210">
        <v>4018</v>
      </c>
      <c r="AE149" s="50">
        <f t="shared" si="128"/>
        <v>988547.04999999993</v>
      </c>
      <c r="AF149" s="28">
        <v>0</v>
      </c>
      <c r="AG149" s="28">
        <f t="shared" si="114"/>
        <v>988547.04999999993</v>
      </c>
      <c r="AH149" s="217" t="s">
        <v>163</v>
      </c>
      <c r="AI149" s="74" t="s">
        <v>488</v>
      </c>
      <c r="AJ149" s="216"/>
      <c r="AK149" s="216"/>
    </row>
    <row r="150" spans="1:37" ht="330.75" x14ac:dyDescent="0.25">
      <c r="A150" s="10">
        <v>144</v>
      </c>
      <c r="B150" s="157">
        <v>112992</v>
      </c>
      <c r="C150" s="160">
        <v>233</v>
      </c>
      <c r="D150" s="157" t="s">
        <v>177</v>
      </c>
      <c r="E150" s="30" t="s">
        <v>171</v>
      </c>
      <c r="F150" s="164" t="s">
        <v>380</v>
      </c>
      <c r="G150" s="86" t="s">
        <v>642</v>
      </c>
      <c r="H150" s="49" t="s">
        <v>643</v>
      </c>
      <c r="I150" s="30" t="s">
        <v>488</v>
      </c>
      <c r="J150" s="36" t="s">
        <v>644</v>
      </c>
      <c r="K150" s="6">
        <v>43259</v>
      </c>
      <c r="L150" s="6">
        <v>43381</v>
      </c>
      <c r="M150" s="7">
        <f t="shared" si="115"/>
        <v>82.304185804634827</v>
      </c>
      <c r="N150" s="4" t="s">
        <v>382</v>
      </c>
      <c r="O150" s="4" t="s">
        <v>369</v>
      </c>
      <c r="P150" s="4" t="s">
        <v>369</v>
      </c>
      <c r="Q150" s="56" t="s">
        <v>384</v>
      </c>
      <c r="R150" s="4" t="s">
        <v>36</v>
      </c>
      <c r="S150" s="28">
        <f t="shared" si="118"/>
        <v>413202.42000000004</v>
      </c>
      <c r="T150" s="210">
        <v>333211.76</v>
      </c>
      <c r="U150" s="210">
        <v>79990.66</v>
      </c>
      <c r="V150" s="28">
        <f t="shared" si="116"/>
        <v>78799.740000000005</v>
      </c>
      <c r="W150" s="210">
        <v>58802.080000000002</v>
      </c>
      <c r="X150" s="210">
        <v>19997.66</v>
      </c>
      <c r="Y150" s="28">
        <f t="shared" si="119"/>
        <v>0</v>
      </c>
      <c r="Z150" s="210"/>
      <c r="AA150" s="210"/>
      <c r="AB150" s="28">
        <f t="shared" si="129"/>
        <v>10040.86</v>
      </c>
      <c r="AC150" s="210">
        <v>8000.27</v>
      </c>
      <c r="AD150" s="210">
        <v>2040.59</v>
      </c>
      <c r="AE150" s="50">
        <f t="shared" si="128"/>
        <v>502043.02</v>
      </c>
      <c r="AF150" s="28">
        <v>96.29</v>
      </c>
      <c r="AG150" s="28">
        <f t="shared" si="114"/>
        <v>502139.31</v>
      </c>
      <c r="AH150" s="217" t="s">
        <v>163</v>
      </c>
      <c r="AI150" s="74" t="s">
        <v>488</v>
      </c>
      <c r="AJ150" s="216"/>
      <c r="AK150" s="216"/>
    </row>
    <row r="151" spans="1:37" ht="252" x14ac:dyDescent="0.25">
      <c r="A151" s="10">
        <v>145</v>
      </c>
      <c r="B151" s="157">
        <v>109834</v>
      </c>
      <c r="C151" s="160">
        <v>202</v>
      </c>
      <c r="D151" s="157" t="s">
        <v>179</v>
      </c>
      <c r="E151" s="30" t="s">
        <v>171</v>
      </c>
      <c r="F151" s="164" t="s">
        <v>380</v>
      </c>
      <c r="G151" s="86" t="s">
        <v>654</v>
      </c>
      <c r="H151" s="49" t="s">
        <v>655</v>
      </c>
      <c r="I151" s="30" t="s">
        <v>488</v>
      </c>
      <c r="J151" s="36" t="s">
        <v>656</v>
      </c>
      <c r="K151" s="6">
        <v>43264</v>
      </c>
      <c r="L151" s="6">
        <v>43751</v>
      </c>
      <c r="M151" s="7">
        <f>S151/AE151*100</f>
        <v>82.304183457349851</v>
      </c>
      <c r="N151" s="4" t="s">
        <v>382</v>
      </c>
      <c r="O151" s="4" t="s">
        <v>369</v>
      </c>
      <c r="P151" s="4" t="s">
        <v>369</v>
      </c>
      <c r="Q151" s="56" t="s">
        <v>384</v>
      </c>
      <c r="R151" s="4" t="s">
        <v>36</v>
      </c>
      <c r="S151" s="28">
        <f>T151+U151</f>
        <v>757659.49</v>
      </c>
      <c r="T151" s="210">
        <v>610986.37</v>
      </c>
      <c r="U151" s="210">
        <v>146673.12</v>
      </c>
      <c r="V151" s="28">
        <f>W151+X151</f>
        <v>144489.42000000001</v>
      </c>
      <c r="W151" s="210">
        <v>107821.13</v>
      </c>
      <c r="X151" s="210">
        <v>36668.29</v>
      </c>
      <c r="Y151" s="28">
        <f>Z151+AA151</f>
        <v>0</v>
      </c>
      <c r="Z151" s="210"/>
      <c r="AA151" s="210"/>
      <c r="AB151" s="28">
        <f>AC151+AD151</f>
        <v>18411.21</v>
      </c>
      <c r="AC151" s="210">
        <v>14669.55</v>
      </c>
      <c r="AD151" s="210">
        <v>3741.66</v>
      </c>
      <c r="AE151" s="50">
        <f>S151+V151+Y151+AB151</f>
        <v>920560.12</v>
      </c>
      <c r="AF151" s="28">
        <v>0</v>
      </c>
      <c r="AG151" s="28">
        <f>AE151+AF151</f>
        <v>920560.12</v>
      </c>
      <c r="AH151" s="217" t="s">
        <v>163</v>
      </c>
      <c r="AI151" s="74" t="s">
        <v>488</v>
      </c>
      <c r="AJ151" s="216"/>
      <c r="AK151" s="216"/>
    </row>
    <row r="152" spans="1:37" ht="315" x14ac:dyDescent="0.25">
      <c r="A152" s="4">
        <v>146</v>
      </c>
      <c r="B152" s="157">
        <v>111613</v>
      </c>
      <c r="C152" s="160">
        <v>289</v>
      </c>
      <c r="D152" s="157" t="s">
        <v>176</v>
      </c>
      <c r="E152" s="30" t="s">
        <v>171</v>
      </c>
      <c r="F152" s="164" t="s">
        <v>380</v>
      </c>
      <c r="G152" s="86" t="s">
        <v>657</v>
      </c>
      <c r="H152" s="49" t="s">
        <v>658</v>
      </c>
      <c r="I152" s="30" t="s">
        <v>659</v>
      </c>
      <c r="J152" s="36" t="s">
        <v>660</v>
      </c>
      <c r="K152" s="6">
        <v>43264</v>
      </c>
      <c r="L152" s="6">
        <v>43751</v>
      </c>
      <c r="M152" s="7">
        <f t="shared" ref="M152:M154" si="130">S152/AE152*100</f>
        <v>82.304185024184278</v>
      </c>
      <c r="N152" s="4" t="s">
        <v>382</v>
      </c>
      <c r="O152" s="4" t="s">
        <v>661</v>
      </c>
      <c r="P152" s="4" t="s">
        <v>661</v>
      </c>
      <c r="Q152" s="56" t="s">
        <v>384</v>
      </c>
      <c r="R152" s="4" t="s">
        <v>36</v>
      </c>
      <c r="S152" s="28">
        <f>T152+U152</f>
        <v>790560.66</v>
      </c>
      <c r="T152" s="210">
        <v>637518.30000000005</v>
      </c>
      <c r="U152" s="210">
        <v>153042.35999999999</v>
      </c>
      <c r="V152" s="28">
        <f>W152+X152</f>
        <v>150763.83000000002</v>
      </c>
      <c r="W152" s="210">
        <v>112503.22</v>
      </c>
      <c r="X152" s="210">
        <v>38260.61</v>
      </c>
      <c r="Y152" s="28">
        <v>0</v>
      </c>
      <c r="Z152" s="210"/>
      <c r="AA152" s="210"/>
      <c r="AB152" s="28">
        <f>AC152+AD152</f>
        <v>19210.7</v>
      </c>
      <c r="AC152" s="210">
        <v>15306.57</v>
      </c>
      <c r="AD152" s="210">
        <v>3904.13</v>
      </c>
      <c r="AE152" s="50">
        <f>S152+V152+Y152+AB152</f>
        <v>960535.19</v>
      </c>
      <c r="AF152" s="28">
        <v>0</v>
      </c>
      <c r="AG152" s="28">
        <f>AE152+AF152</f>
        <v>960535.19</v>
      </c>
      <c r="AH152" s="217" t="s">
        <v>662</v>
      </c>
      <c r="AI152" s="74" t="s">
        <v>488</v>
      </c>
      <c r="AJ152" s="216"/>
      <c r="AK152" s="216"/>
    </row>
    <row r="153" spans="1:37" ht="236.25" x14ac:dyDescent="0.25">
      <c r="A153" s="10">
        <v>147</v>
      </c>
      <c r="B153" s="157">
        <v>112219</v>
      </c>
      <c r="C153" s="160">
        <v>274</v>
      </c>
      <c r="D153" s="157" t="s">
        <v>180</v>
      </c>
      <c r="E153" s="30" t="s">
        <v>171</v>
      </c>
      <c r="F153" s="164" t="s">
        <v>380</v>
      </c>
      <c r="G153" s="75" t="s">
        <v>667</v>
      </c>
      <c r="H153" s="49" t="s">
        <v>668</v>
      </c>
      <c r="I153" s="30" t="s">
        <v>669</v>
      </c>
      <c r="J153" s="36" t="s">
        <v>672</v>
      </c>
      <c r="K153" s="6">
        <v>43262</v>
      </c>
      <c r="L153" s="6">
        <v>43749</v>
      </c>
      <c r="M153" s="7">
        <f t="shared" si="130"/>
        <v>82.30418549066529</v>
      </c>
      <c r="N153" s="4" t="s">
        <v>382</v>
      </c>
      <c r="O153" s="4" t="s">
        <v>670</v>
      </c>
      <c r="P153" s="4" t="s">
        <v>671</v>
      </c>
      <c r="Q153" s="56" t="s">
        <v>384</v>
      </c>
      <c r="R153" s="4" t="s">
        <v>36</v>
      </c>
      <c r="S153" s="28">
        <f t="shared" ref="S153:S167" si="131">T153+U153</f>
        <v>796961.1399999999</v>
      </c>
      <c r="T153" s="210">
        <v>642679.71</v>
      </c>
      <c r="U153" s="210">
        <v>154281.43</v>
      </c>
      <c r="V153" s="28">
        <f t="shared" ref="V153:V167" si="132">W153+X153</f>
        <v>151984.41</v>
      </c>
      <c r="W153" s="210">
        <v>113414.08</v>
      </c>
      <c r="X153" s="210">
        <v>38570.33</v>
      </c>
      <c r="Y153" s="28">
        <f t="shared" ref="Y153" si="133">Z153+AA153</f>
        <v>0</v>
      </c>
      <c r="Z153" s="210"/>
      <c r="AA153" s="210"/>
      <c r="AB153" s="28">
        <f t="shared" ref="AB153:AB154" si="134">AC153+AD153</f>
        <v>19366.25</v>
      </c>
      <c r="AC153" s="210">
        <v>15430.49</v>
      </c>
      <c r="AD153" s="210">
        <v>3935.76</v>
      </c>
      <c r="AE153" s="50">
        <f t="shared" ref="AE153:AE167" si="135">S153+V153+Y153+AB153</f>
        <v>968311.79999999993</v>
      </c>
      <c r="AF153" s="28"/>
      <c r="AG153" s="28">
        <f t="shared" ref="AG153:AG168" si="136">AE153+AF153</f>
        <v>968311.79999999993</v>
      </c>
      <c r="AH153" s="217" t="s">
        <v>163</v>
      </c>
      <c r="AI153" s="74" t="s">
        <v>488</v>
      </c>
      <c r="AJ153" s="216"/>
      <c r="AK153" s="216"/>
    </row>
    <row r="154" spans="1:37" ht="126" x14ac:dyDescent="0.25">
      <c r="A154" s="10">
        <v>148</v>
      </c>
      <c r="B154" s="157">
        <v>111981</v>
      </c>
      <c r="C154" s="160">
        <v>264</v>
      </c>
      <c r="D154" s="157" t="s">
        <v>180</v>
      </c>
      <c r="E154" s="30" t="s">
        <v>171</v>
      </c>
      <c r="F154" s="164" t="s">
        <v>380</v>
      </c>
      <c r="G154" s="75" t="s">
        <v>673</v>
      </c>
      <c r="H154" s="49" t="s">
        <v>674</v>
      </c>
      <c r="I154" s="30" t="s">
        <v>675</v>
      </c>
      <c r="J154" s="36" t="s">
        <v>677</v>
      </c>
      <c r="K154" s="6">
        <v>43264</v>
      </c>
      <c r="L154" s="6">
        <v>43751</v>
      </c>
      <c r="M154" s="7">
        <f t="shared" si="130"/>
        <v>82.304187524210803</v>
      </c>
      <c r="N154" s="4" t="s">
        <v>382</v>
      </c>
      <c r="O154" s="4" t="s">
        <v>676</v>
      </c>
      <c r="P154" s="4" t="s">
        <v>487</v>
      </c>
      <c r="Q154" s="56" t="s">
        <v>384</v>
      </c>
      <c r="R154" s="4" t="s">
        <v>36</v>
      </c>
      <c r="S154" s="28">
        <f t="shared" si="131"/>
        <v>771066.18</v>
      </c>
      <c r="T154" s="210">
        <v>621797.65</v>
      </c>
      <c r="U154" s="210">
        <v>149268.53</v>
      </c>
      <c r="V154" s="28">
        <f t="shared" si="132"/>
        <v>147046.1</v>
      </c>
      <c r="W154" s="210">
        <v>109729</v>
      </c>
      <c r="X154" s="210">
        <v>37317.1</v>
      </c>
      <c r="Y154" s="28">
        <f t="shared" ref="Y154:Y167" si="137">Z154+AA154</f>
        <v>0</v>
      </c>
      <c r="Z154" s="210"/>
      <c r="AA154" s="210"/>
      <c r="AB154" s="28">
        <f t="shared" si="134"/>
        <v>18736.989999999998</v>
      </c>
      <c r="AC154" s="210">
        <v>14929.14</v>
      </c>
      <c r="AD154" s="210">
        <v>3807.85</v>
      </c>
      <c r="AE154" s="50">
        <f t="shared" si="135"/>
        <v>936849.27</v>
      </c>
      <c r="AF154" s="28"/>
      <c r="AG154" s="28">
        <f t="shared" si="136"/>
        <v>936849.27</v>
      </c>
      <c r="AH154" s="217" t="s">
        <v>163</v>
      </c>
      <c r="AI154" s="74" t="s">
        <v>488</v>
      </c>
      <c r="AJ154" s="216"/>
      <c r="AK154" s="216"/>
    </row>
    <row r="155" spans="1:37" ht="299.25" x14ac:dyDescent="0.25">
      <c r="A155" s="4">
        <v>149</v>
      </c>
      <c r="B155" s="157">
        <v>113037</v>
      </c>
      <c r="C155" s="160">
        <v>280</v>
      </c>
      <c r="D155" s="157" t="s">
        <v>180</v>
      </c>
      <c r="E155" s="30" t="s">
        <v>171</v>
      </c>
      <c r="F155" s="164" t="s">
        <v>380</v>
      </c>
      <c r="G155" s="75" t="s">
        <v>693</v>
      </c>
      <c r="H155" s="49" t="s">
        <v>691</v>
      </c>
      <c r="I155" s="30" t="s">
        <v>692</v>
      </c>
      <c r="J155" s="36" t="s">
        <v>694</v>
      </c>
      <c r="K155" s="6">
        <v>43269</v>
      </c>
      <c r="L155" s="6">
        <v>43756</v>
      </c>
      <c r="M155" s="7">
        <f t="shared" ref="M155:M164" si="138">S155/AE155*100</f>
        <v>82.304185659324261</v>
      </c>
      <c r="N155" s="4" t="s">
        <v>382</v>
      </c>
      <c r="O155" s="4" t="s">
        <v>161</v>
      </c>
      <c r="P155" s="4" t="s">
        <v>161</v>
      </c>
      <c r="Q155" s="56" t="s">
        <v>384</v>
      </c>
      <c r="R155" s="4" t="s">
        <v>36</v>
      </c>
      <c r="S155" s="28">
        <f t="shared" si="131"/>
        <v>812766.5</v>
      </c>
      <c r="T155" s="210">
        <v>655425.36</v>
      </c>
      <c r="U155" s="210">
        <v>157341.14000000001</v>
      </c>
      <c r="V155" s="28">
        <f t="shared" si="132"/>
        <v>154998.59</v>
      </c>
      <c r="W155" s="210">
        <v>115663.31</v>
      </c>
      <c r="X155" s="210">
        <v>39335.279999999999</v>
      </c>
      <c r="Y155" s="28">
        <f t="shared" si="137"/>
        <v>0</v>
      </c>
      <c r="Z155" s="210"/>
      <c r="AA155" s="210"/>
      <c r="AB155" s="28">
        <f t="shared" ref="AB155:AB167" si="139">AC155+AD155</f>
        <v>19750.3</v>
      </c>
      <c r="AC155" s="210">
        <v>15736.51</v>
      </c>
      <c r="AD155" s="210">
        <v>4013.79</v>
      </c>
      <c r="AE155" s="50">
        <f t="shared" si="135"/>
        <v>987515.39</v>
      </c>
      <c r="AF155" s="28"/>
      <c r="AG155" s="28">
        <f t="shared" si="136"/>
        <v>987515.39</v>
      </c>
      <c r="AH155" s="217" t="s">
        <v>163</v>
      </c>
      <c r="AI155" s="74" t="s">
        <v>488</v>
      </c>
      <c r="AJ155" s="216"/>
      <c r="AK155" s="216"/>
    </row>
    <row r="156" spans="1:37" ht="78.75" x14ac:dyDescent="0.25">
      <c r="A156" s="10">
        <v>150</v>
      </c>
      <c r="B156" s="157">
        <v>111983</v>
      </c>
      <c r="C156" s="160">
        <v>238</v>
      </c>
      <c r="D156" s="157" t="s">
        <v>177</v>
      </c>
      <c r="E156" s="30" t="s">
        <v>171</v>
      </c>
      <c r="F156" s="164" t="s">
        <v>380</v>
      </c>
      <c r="G156" s="75" t="s">
        <v>695</v>
      </c>
      <c r="H156" s="49" t="s">
        <v>696</v>
      </c>
      <c r="I156" s="30" t="s">
        <v>488</v>
      </c>
      <c r="J156" s="36" t="s">
        <v>697</v>
      </c>
      <c r="K156" s="6">
        <v>43270</v>
      </c>
      <c r="L156" s="6">
        <v>43757</v>
      </c>
      <c r="M156" s="7">
        <f t="shared" si="138"/>
        <v>82.304185756008195</v>
      </c>
      <c r="N156" s="4" t="s">
        <v>382</v>
      </c>
      <c r="O156" s="4" t="s">
        <v>161</v>
      </c>
      <c r="P156" s="4" t="s">
        <v>161</v>
      </c>
      <c r="Q156" s="56" t="s">
        <v>384</v>
      </c>
      <c r="R156" s="4" t="s">
        <v>36</v>
      </c>
      <c r="S156" s="28">
        <f t="shared" si="131"/>
        <v>768299.5</v>
      </c>
      <c r="T156" s="210">
        <v>619566.61</v>
      </c>
      <c r="U156" s="210">
        <v>148732.89000000001</v>
      </c>
      <c r="V156" s="28">
        <f t="shared" si="132"/>
        <v>146518.5</v>
      </c>
      <c r="W156" s="210">
        <v>109335.28</v>
      </c>
      <c r="X156" s="210">
        <v>37183.22</v>
      </c>
      <c r="Y156" s="28">
        <f t="shared" si="137"/>
        <v>0</v>
      </c>
      <c r="Z156" s="210"/>
      <c r="AA156" s="210"/>
      <c r="AB156" s="28">
        <f t="shared" si="139"/>
        <v>18669.759999999998</v>
      </c>
      <c r="AC156" s="210">
        <v>14875.55</v>
      </c>
      <c r="AD156" s="210">
        <v>3794.21</v>
      </c>
      <c r="AE156" s="50">
        <f t="shared" si="135"/>
        <v>933487.76</v>
      </c>
      <c r="AF156" s="28">
        <v>0</v>
      </c>
      <c r="AG156" s="28">
        <f t="shared" si="136"/>
        <v>933487.76</v>
      </c>
      <c r="AH156" s="217" t="s">
        <v>163</v>
      </c>
      <c r="AI156" s="74" t="s">
        <v>488</v>
      </c>
      <c r="AJ156" s="216"/>
      <c r="AK156" s="216"/>
    </row>
    <row r="157" spans="1:37" ht="252" x14ac:dyDescent="0.25">
      <c r="A157" s="10">
        <v>151</v>
      </c>
      <c r="B157" s="161">
        <v>115759</v>
      </c>
      <c r="C157" s="162">
        <v>400</v>
      </c>
      <c r="D157" s="161" t="s">
        <v>169</v>
      </c>
      <c r="E157" s="99" t="s">
        <v>171</v>
      </c>
      <c r="F157" s="169" t="s">
        <v>509</v>
      </c>
      <c r="G157" s="103" t="s">
        <v>698</v>
      </c>
      <c r="H157" s="102" t="s">
        <v>699</v>
      </c>
      <c r="I157" s="183" t="s">
        <v>700</v>
      </c>
      <c r="J157" s="101" t="s">
        <v>701</v>
      </c>
      <c r="K157" s="96">
        <v>43270</v>
      </c>
      <c r="L157" s="96">
        <v>44062</v>
      </c>
      <c r="M157" s="97" t="e">
        <v>#DIV/0!</v>
      </c>
      <c r="N157" s="98" t="s">
        <v>382</v>
      </c>
      <c r="O157" s="98" t="s">
        <v>161</v>
      </c>
      <c r="P157" s="98" t="s">
        <v>161</v>
      </c>
      <c r="Q157" s="100" t="s">
        <v>162</v>
      </c>
      <c r="R157" s="95" t="s">
        <v>36</v>
      </c>
      <c r="S157" s="28">
        <f t="shared" si="131"/>
        <v>11840890.029999999</v>
      </c>
      <c r="T157" s="210">
        <v>9548646.1699999999</v>
      </c>
      <c r="U157" s="210">
        <v>2292243.86</v>
      </c>
      <c r="V157" s="28">
        <f t="shared" si="132"/>
        <v>0</v>
      </c>
      <c r="W157" s="210"/>
      <c r="X157" s="210"/>
      <c r="Y157" s="28">
        <f t="shared" si="137"/>
        <v>2258116.17</v>
      </c>
      <c r="Z157" s="210">
        <v>1685055.21</v>
      </c>
      <c r="AA157" s="210">
        <v>573060.96</v>
      </c>
      <c r="AB157" s="28">
        <f t="shared" si="139"/>
        <v>0</v>
      </c>
      <c r="AC157" s="210"/>
      <c r="AD157" s="210"/>
      <c r="AE157" s="50">
        <f t="shared" si="135"/>
        <v>14099006.199999999</v>
      </c>
      <c r="AF157" s="28"/>
      <c r="AG157" s="28">
        <f t="shared" si="136"/>
        <v>14099006.199999999</v>
      </c>
      <c r="AH157" s="217" t="s">
        <v>163</v>
      </c>
      <c r="AI157" s="74" t="s">
        <v>193</v>
      </c>
      <c r="AJ157" s="216"/>
      <c r="AK157" s="216"/>
    </row>
    <row r="158" spans="1:37" ht="141.75" x14ac:dyDescent="0.25">
      <c r="A158" s="4">
        <v>152</v>
      </c>
      <c r="B158" s="157">
        <v>111409</v>
      </c>
      <c r="C158" s="160">
        <v>193</v>
      </c>
      <c r="D158" s="157" t="s">
        <v>178</v>
      </c>
      <c r="E158" s="30" t="s">
        <v>171</v>
      </c>
      <c r="F158" s="164" t="s">
        <v>380</v>
      </c>
      <c r="G158" s="105" t="s">
        <v>707</v>
      </c>
      <c r="H158" s="106" t="s">
        <v>706</v>
      </c>
      <c r="I158" s="30" t="s">
        <v>488</v>
      </c>
      <c r="J158" s="36" t="s">
        <v>708</v>
      </c>
      <c r="K158" s="6">
        <v>43271</v>
      </c>
      <c r="L158" s="6">
        <v>43758</v>
      </c>
      <c r="M158" s="7">
        <f t="shared" si="138"/>
        <v>82.304192821223239</v>
      </c>
      <c r="N158" s="4" t="s">
        <v>382</v>
      </c>
      <c r="O158" s="80" t="s">
        <v>161</v>
      </c>
      <c r="P158" s="80" t="s">
        <v>161</v>
      </c>
      <c r="Q158" s="56" t="s">
        <v>384</v>
      </c>
      <c r="R158" s="4" t="s">
        <v>36</v>
      </c>
      <c r="S158" s="104">
        <f>T158+U158</f>
        <v>813056.8</v>
      </c>
      <c r="T158" s="210">
        <v>655659.42000000004</v>
      </c>
      <c r="U158" s="210">
        <v>157397.38</v>
      </c>
      <c r="V158" s="28">
        <f t="shared" si="132"/>
        <v>155053.87</v>
      </c>
      <c r="W158" s="210">
        <v>115704.6</v>
      </c>
      <c r="X158" s="210">
        <v>39349.269999999997</v>
      </c>
      <c r="Y158" s="28">
        <f t="shared" si="137"/>
        <v>0</v>
      </c>
      <c r="Z158" s="210"/>
      <c r="AA158" s="210"/>
      <c r="AB158" s="28">
        <f t="shared" si="139"/>
        <v>19757.350000000002</v>
      </c>
      <c r="AC158" s="210">
        <v>15742.12</v>
      </c>
      <c r="AD158" s="210">
        <v>4015.23</v>
      </c>
      <c r="AE158" s="50">
        <f>S158+V158+Y158+AB158</f>
        <v>987868.02</v>
      </c>
      <c r="AF158" s="28">
        <v>0</v>
      </c>
      <c r="AG158" s="28">
        <f t="shared" si="136"/>
        <v>987868.02</v>
      </c>
      <c r="AH158" s="217" t="s">
        <v>163</v>
      </c>
      <c r="AI158" s="74" t="s">
        <v>193</v>
      </c>
      <c r="AJ158" s="216"/>
      <c r="AK158" s="216"/>
    </row>
    <row r="159" spans="1:37" ht="126" x14ac:dyDescent="0.25">
      <c r="A159" s="10">
        <v>153</v>
      </c>
      <c r="B159" s="157">
        <v>118676</v>
      </c>
      <c r="C159" s="160">
        <v>432</v>
      </c>
      <c r="D159" s="157" t="s">
        <v>178</v>
      </c>
      <c r="E159" s="30" t="s">
        <v>710</v>
      </c>
      <c r="F159" s="164" t="s">
        <v>709</v>
      </c>
      <c r="G159" s="86" t="s">
        <v>711</v>
      </c>
      <c r="H159" s="49" t="s">
        <v>712</v>
      </c>
      <c r="I159" s="30" t="s">
        <v>713</v>
      </c>
      <c r="J159" s="36" t="s">
        <v>714</v>
      </c>
      <c r="K159" s="6">
        <v>43270</v>
      </c>
      <c r="L159" s="6">
        <v>43818</v>
      </c>
      <c r="M159" s="7">
        <f t="shared" si="138"/>
        <v>83.983861980210861</v>
      </c>
      <c r="N159" s="4" t="s">
        <v>382</v>
      </c>
      <c r="O159" s="80" t="s">
        <v>161</v>
      </c>
      <c r="P159" s="80" t="s">
        <v>161</v>
      </c>
      <c r="Q159" s="56" t="s">
        <v>162</v>
      </c>
      <c r="R159" s="4" t="s">
        <v>36</v>
      </c>
      <c r="S159" s="28">
        <f t="shared" si="131"/>
        <v>3030823.88</v>
      </c>
      <c r="T159" s="210">
        <v>2444095.39</v>
      </c>
      <c r="U159" s="210">
        <v>586728.49</v>
      </c>
      <c r="V159" s="28">
        <f t="shared" si="132"/>
        <v>0</v>
      </c>
      <c r="W159" s="210"/>
      <c r="X159" s="210"/>
      <c r="Y159" s="28">
        <f t="shared" si="137"/>
        <v>577993.11</v>
      </c>
      <c r="Z159" s="210">
        <v>431310.99</v>
      </c>
      <c r="AA159" s="210">
        <v>146682.12</v>
      </c>
      <c r="AB159" s="28">
        <f t="shared" si="139"/>
        <v>0</v>
      </c>
      <c r="AC159" s="210"/>
      <c r="AD159" s="210"/>
      <c r="AE159" s="50">
        <f t="shared" si="135"/>
        <v>3608816.9899999998</v>
      </c>
      <c r="AF159" s="28">
        <v>0</v>
      </c>
      <c r="AG159" s="28">
        <f t="shared" si="136"/>
        <v>3608816.9899999998</v>
      </c>
      <c r="AH159" s="217" t="s">
        <v>163</v>
      </c>
      <c r="AI159" s="74" t="s">
        <v>193</v>
      </c>
      <c r="AJ159" s="216"/>
      <c r="AK159" s="216"/>
    </row>
    <row r="160" spans="1:37" ht="378" x14ac:dyDescent="0.25">
      <c r="A160" s="10">
        <v>154</v>
      </c>
      <c r="B160" s="157">
        <v>111610</v>
      </c>
      <c r="C160" s="160">
        <v>374</v>
      </c>
      <c r="D160" s="157" t="s">
        <v>169</v>
      </c>
      <c r="E160" s="30" t="s">
        <v>710</v>
      </c>
      <c r="F160" s="164" t="s">
        <v>715</v>
      </c>
      <c r="G160" s="86" t="s">
        <v>717</v>
      </c>
      <c r="H160" s="49" t="s">
        <v>716</v>
      </c>
      <c r="I160" s="30" t="s">
        <v>718</v>
      </c>
      <c r="J160" s="36" t="s">
        <v>722</v>
      </c>
      <c r="K160" s="6">
        <v>43272</v>
      </c>
      <c r="L160" s="6">
        <v>43637</v>
      </c>
      <c r="M160" s="7">
        <f t="shared" si="138"/>
        <v>82.304187026365085</v>
      </c>
      <c r="N160" s="4" t="s">
        <v>382</v>
      </c>
      <c r="O160" s="80" t="s">
        <v>161</v>
      </c>
      <c r="P160" s="80" t="s">
        <v>161</v>
      </c>
      <c r="Q160" s="56" t="s">
        <v>384</v>
      </c>
      <c r="R160" s="4" t="s">
        <v>36</v>
      </c>
      <c r="S160" s="28">
        <f t="shared" si="131"/>
        <v>3413208.4300000006</v>
      </c>
      <c r="T160" s="210">
        <v>2752455.24</v>
      </c>
      <c r="U160" s="210">
        <v>660753.19000000018</v>
      </c>
      <c r="V160" s="28">
        <f t="shared" si="132"/>
        <v>650915.63000000012</v>
      </c>
      <c r="W160" s="210">
        <v>485727.35000000009</v>
      </c>
      <c r="X160" s="210">
        <v>165188.28000000003</v>
      </c>
      <c r="Y160" s="28">
        <f t="shared" si="137"/>
        <v>0</v>
      </c>
      <c r="Z160" s="210">
        <v>0</v>
      </c>
      <c r="AA160" s="210">
        <v>0</v>
      </c>
      <c r="AB160" s="28">
        <f t="shared" si="139"/>
        <v>82941.300000000017</v>
      </c>
      <c r="AC160" s="210">
        <v>66085.326136337957</v>
      </c>
      <c r="AD160" s="210">
        <v>16855.97386366206</v>
      </c>
      <c r="AE160" s="50">
        <f>S160+V160+Y160+AB160</f>
        <v>4147065.3600000003</v>
      </c>
      <c r="AF160" s="28">
        <v>0</v>
      </c>
      <c r="AG160" s="28">
        <f t="shared" si="136"/>
        <v>4147065.3600000003</v>
      </c>
      <c r="AH160" s="217" t="s">
        <v>163</v>
      </c>
      <c r="AI160" s="74" t="s">
        <v>193</v>
      </c>
      <c r="AJ160" s="216"/>
      <c r="AK160" s="216"/>
    </row>
    <row r="161" spans="1:37" ht="78.75" x14ac:dyDescent="0.25">
      <c r="A161" s="4">
        <v>155</v>
      </c>
      <c r="B161" s="157">
        <v>110423</v>
      </c>
      <c r="C161" s="160">
        <v>207</v>
      </c>
      <c r="D161" s="157" t="s">
        <v>179</v>
      </c>
      <c r="E161" s="30" t="s">
        <v>171</v>
      </c>
      <c r="F161" s="164" t="s">
        <v>380</v>
      </c>
      <c r="G161" s="86" t="s">
        <v>719</v>
      </c>
      <c r="H161" s="110" t="s">
        <v>720</v>
      </c>
      <c r="I161" s="30" t="s">
        <v>488</v>
      </c>
      <c r="J161" s="36" t="s">
        <v>721</v>
      </c>
      <c r="K161" s="6">
        <v>43272</v>
      </c>
      <c r="L161" s="6">
        <v>43759</v>
      </c>
      <c r="M161" s="7">
        <f t="shared" si="138"/>
        <v>82.304184780767926</v>
      </c>
      <c r="N161" s="4" t="s">
        <v>382</v>
      </c>
      <c r="O161" s="4" t="s">
        <v>369</v>
      </c>
      <c r="P161" s="4" t="s">
        <v>369</v>
      </c>
      <c r="Q161" s="56" t="s">
        <v>384</v>
      </c>
      <c r="R161" s="4" t="s">
        <v>36</v>
      </c>
      <c r="S161" s="28">
        <f t="shared" si="131"/>
        <v>823039.14</v>
      </c>
      <c r="T161" s="210">
        <v>663709.36</v>
      </c>
      <c r="U161" s="210">
        <v>159329.78</v>
      </c>
      <c r="V161" s="28">
        <f>W161+X161</f>
        <v>156957.63</v>
      </c>
      <c r="W161" s="210">
        <v>117125.18</v>
      </c>
      <c r="X161" s="210">
        <v>39832.449999999997</v>
      </c>
      <c r="Y161" s="28">
        <f>Z161+AA161</f>
        <v>0</v>
      </c>
      <c r="Z161" s="210"/>
      <c r="AA161" s="210"/>
      <c r="AB161" s="28">
        <f t="shared" si="139"/>
        <v>19999.939999999999</v>
      </c>
      <c r="AC161" s="210">
        <v>15935.4</v>
      </c>
      <c r="AD161" s="210">
        <v>4064.54</v>
      </c>
      <c r="AE161" s="50">
        <f t="shared" si="135"/>
        <v>999996.71</v>
      </c>
      <c r="AF161" s="28">
        <v>0</v>
      </c>
      <c r="AG161" s="28">
        <f t="shared" si="136"/>
        <v>999996.71</v>
      </c>
      <c r="AH161" s="217" t="s">
        <v>163</v>
      </c>
      <c r="AI161" s="74" t="s">
        <v>193</v>
      </c>
      <c r="AJ161" s="216"/>
      <c r="AK161" s="216"/>
    </row>
    <row r="162" spans="1:37" ht="61.5" customHeight="1" x14ac:dyDescent="0.25">
      <c r="A162" s="10">
        <v>156</v>
      </c>
      <c r="B162" s="157">
        <v>111199</v>
      </c>
      <c r="C162" s="160">
        <v>147</v>
      </c>
      <c r="D162" s="157" t="s">
        <v>726</v>
      </c>
      <c r="E162" s="30" t="s">
        <v>171</v>
      </c>
      <c r="F162" s="164" t="s">
        <v>380</v>
      </c>
      <c r="G162" s="86"/>
      <c r="H162" s="49"/>
      <c r="I162" s="30"/>
      <c r="J162" s="111"/>
      <c r="K162" s="6"/>
      <c r="L162" s="6"/>
      <c r="M162" s="7">
        <f t="shared" si="138"/>
        <v>82.524995224288418</v>
      </c>
      <c r="N162" s="4"/>
      <c r="O162" s="4"/>
      <c r="P162" s="4"/>
      <c r="Q162" s="56"/>
      <c r="R162" s="4"/>
      <c r="S162" s="28">
        <f>T162+U162</f>
        <v>825126.99</v>
      </c>
      <c r="T162" s="210">
        <v>665393.03</v>
      </c>
      <c r="U162" s="210">
        <v>159733.96</v>
      </c>
      <c r="V162" s="28">
        <f t="shared" si="132"/>
        <v>154726.99</v>
      </c>
      <c r="W162" s="210">
        <v>115327.75</v>
      </c>
      <c r="X162" s="210">
        <v>39399.24</v>
      </c>
      <c r="Y162" s="28">
        <f>Z162+AA162</f>
        <v>0</v>
      </c>
      <c r="Z162" s="210"/>
      <c r="AA162" s="210"/>
      <c r="AB162" s="28">
        <f>AC162+AD162</f>
        <v>19997.02</v>
      </c>
      <c r="AC162" s="210">
        <v>15933.08</v>
      </c>
      <c r="AD162" s="210">
        <v>4063.94</v>
      </c>
      <c r="AE162" s="50">
        <f t="shared" si="135"/>
        <v>999851</v>
      </c>
      <c r="AF162" s="28"/>
      <c r="AG162" s="28">
        <f t="shared" si="136"/>
        <v>999851</v>
      </c>
      <c r="AH162" s="217"/>
      <c r="AI162" s="74"/>
      <c r="AJ162" s="216"/>
      <c r="AK162" s="216"/>
    </row>
    <row r="163" spans="1:37" ht="131.25" customHeight="1" x14ac:dyDescent="0.25">
      <c r="A163" s="10">
        <v>157</v>
      </c>
      <c r="B163" s="157">
        <v>109686</v>
      </c>
      <c r="C163" s="160">
        <v>122</v>
      </c>
      <c r="D163" s="157" t="s">
        <v>180</v>
      </c>
      <c r="E163" s="11" t="s">
        <v>248</v>
      </c>
      <c r="F163" s="164" t="s">
        <v>392</v>
      </c>
      <c r="G163" s="16" t="s">
        <v>733</v>
      </c>
      <c r="H163" s="49" t="s">
        <v>734</v>
      </c>
      <c r="I163" s="30" t="s">
        <v>488</v>
      </c>
      <c r="J163" s="36" t="s">
        <v>735</v>
      </c>
      <c r="K163" s="6">
        <v>43276</v>
      </c>
      <c r="L163" s="6">
        <v>43763</v>
      </c>
      <c r="M163" s="7">
        <f t="shared" si="138"/>
        <v>85.000000118226325</v>
      </c>
      <c r="N163" s="4">
        <v>2</v>
      </c>
      <c r="O163" s="4" t="s">
        <v>736</v>
      </c>
      <c r="P163" s="4" t="s">
        <v>736</v>
      </c>
      <c r="Q163" s="56" t="s">
        <v>230</v>
      </c>
      <c r="R163" s="4" t="s">
        <v>36</v>
      </c>
      <c r="S163" s="28">
        <f t="shared" si="131"/>
        <v>359480.02</v>
      </c>
      <c r="T163" s="210">
        <v>359480.02</v>
      </c>
      <c r="U163" s="210">
        <v>0</v>
      </c>
      <c r="V163" s="28">
        <f t="shared" si="132"/>
        <v>54979.3</v>
      </c>
      <c r="W163" s="210">
        <v>54979.3</v>
      </c>
      <c r="X163" s="210">
        <v>0</v>
      </c>
      <c r="Y163" s="28">
        <f t="shared" si="137"/>
        <v>8458.35</v>
      </c>
      <c r="Z163" s="210">
        <v>8458.35</v>
      </c>
      <c r="AA163" s="210">
        <v>0</v>
      </c>
      <c r="AB163" s="28">
        <f t="shared" si="139"/>
        <v>0</v>
      </c>
      <c r="AC163" s="210"/>
      <c r="AD163" s="210"/>
      <c r="AE163" s="50">
        <f t="shared" si="135"/>
        <v>422917.67</v>
      </c>
      <c r="AF163" s="28">
        <v>0</v>
      </c>
      <c r="AG163" s="28">
        <f t="shared" si="136"/>
        <v>422917.67</v>
      </c>
      <c r="AH163" s="257" t="s">
        <v>163</v>
      </c>
      <c r="AI163" s="74" t="s">
        <v>193</v>
      </c>
      <c r="AJ163" s="216">
        <v>0</v>
      </c>
      <c r="AK163" s="216">
        <v>0</v>
      </c>
    </row>
    <row r="164" spans="1:37" ht="409.5" x14ac:dyDescent="0.25">
      <c r="A164" s="4">
        <v>158</v>
      </c>
      <c r="B164" s="157">
        <v>111846</v>
      </c>
      <c r="C164" s="160">
        <v>165</v>
      </c>
      <c r="D164" s="157" t="s">
        <v>182</v>
      </c>
      <c r="E164" s="30" t="s">
        <v>171</v>
      </c>
      <c r="F164" s="164" t="s">
        <v>380</v>
      </c>
      <c r="G164" s="16" t="s">
        <v>746</v>
      </c>
      <c r="H164" s="49" t="s">
        <v>747</v>
      </c>
      <c r="I164" s="30" t="s">
        <v>488</v>
      </c>
      <c r="J164" s="36" t="s">
        <v>748</v>
      </c>
      <c r="K164" s="6">
        <v>43278</v>
      </c>
      <c r="L164" s="6">
        <v>43643</v>
      </c>
      <c r="M164" s="7">
        <f t="shared" si="138"/>
        <v>82.304186166768261</v>
      </c>
      <c r="N164" s="4" t="s">
        <v>382</v>
      </c>
      <c r="O164" s="4" t="s">
        <v>369</v>
      </c>
      <c r="P164" s="4" t="s">
        <v>369</v>
      </c>
      <c r="Q164" s="56" t="s">
        <v>384</v>
      </c>
      <c r="R164" s="4" t="s">
        <v>36</v>
      </c>
      <c r="S164" s="28">
        <f t="shared" si="131"/>
        <v>693954.33</v>
      </c>
      <c r="T164" s="210">
        <v>559613.69999999995</v>
      </c>
      <c r="U164" s="210">
        <v>134340.63</v>
      </c>
      <c r="V164" s="28">
        <f t="shared" si="132"/>
        <v>132340.51</v>
      </c>
      <c r="W164" s="210">
        <v>98755.36</v>
      </c>
      <c r="X164" s="210">
        <v>33585.15</v>
      </c>
      <c r="Y164" s="28">
        <f>Z164+AA164</f>
        <v>0</v>
      </c>
      <c r="Z164" s="210">
        <v>0</v>
      </c>
      <c r="AA164" s="210">
        <v>0</v>
      </c>
      <c r="AB164" s="28">
        <f>AC164+AD164</f>
        <v>16863.16</v>
      </c>
      <c r="AC164" s="210">
        <v>13436.1</v>
      </c>
      <c r="AD164" s="210">
        <v>3427.06</v>
      </c>
      <c r="AE164" s="50">
        <f t="shared" si="135"/>
        <v>843158</v>
      </c>
      <c r="AF164" s="28">
        <v>0</v>
      </c>
      <c r="AG164" s="28">
        <f t="shared" si="136"/>
        <v>843158</v>
      </c>
      <c r="AH164" s="217" t="s">
        <v>163</v>
      </c>
      <c r="AI164" s="74" t="s">
        <v>193</v>
      </c>
      <c r="AJ164" s="216"/>
      <c r="AK164" s="216"/>
    </row>
    <row r="165" spans="1:37" ht="409.5" x14ac:dyDescent="0.25">
      <c r="A165" s="10">
        <v>159</v>
      </c>
      <c r="B165" s="157">
        <v>110795</v>
      </c>
      <c r="C165" s="160">
        <v>127</v>
      </c>
      <c r="D165" s="157" t="s">
        <v>182</v>
      </c>
      <c r="E165" s="30" t="s">
        <v>171</v>
      </c>
      <c r="F165" s="164" t="s">
        <v>380</v>
      </c>
      <c r="G165" s="16" t="s">
        <v>749</v>
      </c>
      <c r="H165" s="49" t="s">
        <v>754</v>
      </c>
      <c r="I165" s="30" t="s">
        <v>755</v>
      </c>
      <c r="J165" s="118" t="s">
        <v>756</v>
      </c>
      <c r="K165" s="6">
        <v>43278</v>
      </c>
      <c r="L165" s="6">
        <v>43765</v>
      </c>
      <c r="M165" s="7"/>
      <c r="N165" s="4" t="s">
        <v>382</v>
      </c>
      <c r="O165" s="4" t="s">
        <v>369</v>
      </c>
      <c r="P165" s="4" t="s">
        <v>369</v>
      </c>
      <c r="Q165" s="56" t="s">
        <v>384</v>
      </c>
      <c r="R165" s="4" t="s">
        <v>36</v>
      </c>
      <c r="S165" s="28">
        <f t="shared" si="131"/>
        <v>818511.09</v>
      </c>
      <c r="T165" s="210">
        <v>660057.88</v>
      </c>
      <c r="U165" s="210">
        <v>158453.21</v>
      </c>
      <c r="V165" s="28">
        <f t="shared" si="132"/>
        <v>156094.12</v>
      </c>
      <c r="W165" s="210">
        <v>116480.81</v>
      </c>
      <c r="X165" s="210">
        <v>39613.31</v>
      </c>
      <c r="Y165" s="28">
        <f t="shared" si="137"/>
        <v>0</v>
      </c>
      <c r="Z165" s="210"/>
      <c r="AA165" s="210"/>
      <c r="AB165" s="28">
        <f t="shared" si="139"/>
        <v>19889.939999999999</v>
      </c>
      <c r="AC165" s="210">
        <v>15847.76</v>
      </c>
      <c r="AD165" s="210">
        <v>4042.18</v>
      </c>
      <c r="AE165" s="50">
        <f t="shared" si="135"/>
        <v>994495.14999999991</v>
      </c>
      <c r="AF165" s="28"/>
      <c r="AG165" s="28">
        <f t="shared" si="136"/>
        <v>994495.14999999991</v>
      </c>
      <c r="AH165" s="217"/>
      <c r="AI165" s="74"/>
      <c r="AJ165" s="216"/>
      <c r="AK165" s="216"/>
    </row>
    <row r="166" spans="1:37" ht="92.25" customHeight="1" x14ac:dyDescent="0.25">
      <c r="A166" s="10">
        <v>160</v>
      </c>
      <c r="B166" s="157">
        <v>110651</v>
      </c>
      <c r="C166" s="160">
        <v>226</v>
      </c>
      <c r="D166" s="157" t="s">
        <v>179</v>
      </c>
      <c r="E166" s="30" t="s">
        <v>171</v>
      </c>
      <c r="F166" s="164" t="s">
        <v>380</v>
      </c>
      <c r="G166" s="86" t="s">
        <v>750</v>
      </c>
      <c r="H166" s="49" t="s">
        <v>751</v>
      </c>
      <c r="I166" s="30" t="s">
        <v>752</v>
      </c>
      <c r="J166" s="118" t="s">
        <v>753</v>
      </c>
      <c r="K166" s="6">
        <v>43278</v>
      </c>
      <c r="L166" s="6">
        <v>43765</v>
      </c>
      <c r="M166" s="7"/>
      <c r="N166" s="4" t="s">
        <v>382</v>
      </c>
      <c r="O166" s="4" t="s">
        <v>369</v>
      </c>
      <c r="P166" s="4" t="s">
        <v>369</v>
      </c>
      <c r="Q166" s="56" t="s">
        <v>384</v>
      </c>
      <c r="R166" s="4" t="s">
        <v>36</v>
      </c>
      <c r="S166" s="28">
        <f t="shared" si="131"/>
        <v>774090.94000000006</v>
      </c>
      <c r="T166" s="210">
        <v>624236.92000000004</v>
      </c>
      <c r="U166" s="210">
        <v>149854.01999999999</v>
      </c>
      <c r="V166" s="28">
        <f t="shared" si="132"/>
        <v>142149.4</v>
      </c>
      <c r="W166" s="210">
        <v>105798.26</v>
      </c>
      <c r="X166" s="210">
        <v>36351.14</v>
      </c>
      <c r="Y166" s="28">
        <f t="shared" si="137"/>
        <v>0</v>
      </c>
      <c r="Z166" s="210"/>
      <c r="AA166" s="210"/>
      <c r="AB166" s="28">
        <f t="shared" si="139"/>
        <v>18698.82</v>
      </c>
      <c r="AC166" s="210">
        <v>14898.69</v>
      </c>
      <c r="AD166" s="210">
        <v>3800.13</v>
      </c>
      <c r="AE166" s="50">
        <f t="shared" si="135"/>
        <v>934939.16</v>
      </c>
      <c r="AF166" s="28">
        <v>0</v>
      </c>
      <c r="AG166" s="28">
        <f t="shared" si="136"/>
        <v>934939.16</v>
      </c>
      <c r="AH166" s="217" t="s">
        <v>163</v>
      </c>
      <c r="AI166" s="74" t="s">
        <v>193</v>
      </c>
      <c r="AJ166" s="216"/>
      <c r="AK166" s="216"/>
    </row>
    <row r="167" spans="1:37" ht="393.75" x14ac:dyDescent="0.25">
      <c r="A167" s="4">
        <v>161</v>
      </c>
      <c r="B167" s="157">
        <v>111787</v>
      </c>
      <c r="C167" s="160">
        <v>169</v>
      </c>
      <c r="D167" s="157" t="s">
        <v>182</v>
      </c>
      <c r="E167" s="30" t="s">
        <v>171</v>
      </c>
      <c r="F167" s="164" t="s">
        <v>380</v>
      </c>
      <c r="G167" s="16" t="s">
        <v>757</v>
      </c>
      <c r="H167" s="49" t="s">
        <v>758</v>
      </c>
      <c r="I167" s="30" t="s">
        <v>488</v>
      </c>
      <c r="J167" s="118" t="s">
        <v>759</v>
      </c>
      <c r="K167" s="6">
        <v>43278</v>
      </c>
      <c r="L167" s="6">
        <v>43765</v>
      </c>
      <c r="M167" s="7"/>
      <c r="N167" s="4" t="s">
        <v>382</v>
      </c>
      <c r="O167" s="4" t="s">
        <v>369</v>
      </c>
      <c r="P167" s="4" t="s">
        <v>369</v>
      </c>
      <c r="Q167" s="56" t="s">
        <v>384</v>
      </c>
      <c r="R167" s="4" t="s">
        <v>36</v>
      </c>
      <c r="S167" s="28">
        <f t="shared" si="131"/>
        <v>822921.17999999993</v>
      </c>
      <c r="T167" s="210">
        <v>663614.23</v>
      </c>
      <c r="U167" s="210">
        <v>159306.95000000001</v>
      </c>
      <c r="V167" s="28">
        <f t="shared" si="132"/>
        <v>156935.10999999999</v>
      </c>
      <c r="W167" s="210">
        <v>117108.39</v>
      </c>
      <c r="X167" s="210">
        <v>39826.720000000001</v>
      </c>
      <c r="Y167" s="28">
        <f t="shared" si="137"/>
        <v>0</v>
      </c>
      <c r="Z167" s="210"/>
      <c r="AA167" s="210"/>
      <c r="AB167" s="28">
        <f t="shared" si="139"/>
        <v>19997.07</v>
      </c>
      <c r="AC167" s="210">
        <v>15933.12</v>
      </c>
      <c r="AD167" s="210">
        <v>4063.95</v>
      </c>
      <c r="AE167" s="50">
        <f t="shared" si="135"/>
        <v>999853.35999999987</v>
      </c>
      <c r="AF167" s="28"/>
      <c r="AG167" s="28">
        <f t="shared" si="136"/>
        <v>999853.35999999987</v>
      </c>
      <c r="AH167" s="217"/>
      <c r="AI167" s="74"/>
      <c r="AJ167" s="216"/>
      <c r="AK167" s="216"/>
    </row>
    <row r="168" spans="1:37" x14ac:dyDescent="0.25">
      <c r="AE168" s="270"/>
      <c r="AG168" s="24">
        <f t="shared" si="136"/>
        <v>0</v>
      </c>
    </row>
  </sheetData>
  <protectedRanges>
    <protectedRange sqref="A1:B4 I1:I2 AE1:AK4 AE6:AK6 S1:AD6 A6:R6 J1:R4 C133:L133 B36:D36 F152 C132:D132 C142:L148 AH126:AK126 AF124:AF126 T124:U126 W124:X126 Z125:AA126 AL1:XFD6 T153:U168 AC124:AD126 F128:L128 B10:D10 AC10:AD10 Z10:AA10 W10:X10 T10:U10 AF10 F28:L28 W47:X49 N153:P157 P34:Q34 W20:X20 Z36:AA36 G141:L141 AF142:AF151 AC45:AD45 B42:G42 AF45 T142:U151 AL124:XFD126 C1:H3 W128:X140 T129:U140 G9:L9 AL28:XFD28 AH153:AK162 F34:N34 G36:H36 W36:X36 T36:U36 T42:U42 W42:X42 AF47:AF49 F10:M10 N42 AF34 F132:L132 AF36 AF20 AF42 N45:R45 C47:R49 Z42:AA42 C149:D151 C141:D141 B45:L45 C4:I4 T20:U20 B20:R20 B34:D34 B9:C9 AC147:AD151 AC143:AD145 W45:X45 G124:L125 T45:U45 Z20:AA20 AC42:AD42 F126:L126 T47:U49 Z47:AA49 E164:L165 E161:L162 N158:N160 G163:L163 R153:R162 B28:D28 F157:L160 E158:E160 T28:U28 W28:X28 Z28:AA28 AC28:AD28 AF28 E153:L156 I42:L42 Q42:R42 AC20:AD20 B21 B32:B33 AC36:AD36 U34 W34:X34 Z34:AA34 AC34:AD34 J36:L36 F149:L151 N130:P151 R133:R151 AH142:AK151 Z149:AA151 W142:X151 Z45:AA45 C134:D139 F134:L139 Z128:AA137 AL14:XFD14 C140:L140 AF128:AF140 C128:D130 G129:L130 AL129:XFD129 C131:L131 C124:D126 U128 AC128:AD140 AC47:AD49 AF153:AF168 C155:C168 D153:D168 F166:L168 N161:P168 AC153:AD168 AH164:AK168 Z154:AA168 AL142:XFD168 R166 W153:X168 AJ36:XFD36 AH42:XFD42 AH130:XFD140 AI34:XFD34 AJ128:XFD128 T141:XFD141 AI10:XFD10 AH45:XFD45 AH47:XFD49 AH20:XFD20 A169:XFD1048576" name="maria" securityDescriptor="O:WDG:WDD:(A;;CC;;;S-1-5-21-3048853270-2157241324-869001692-3245)(A;;CC;;;S-1-5-21-3048853270-2157241324-869001692-1007)"/>
    <protectedRange sqref="Q126 Q130:Q151 S158 Q153:Q168" name="maria_1" securityDescriptor="O:WDG:WDD:(A;;CC;;;S-1-5-21-3048853270-2157241324-869001692-3245)(A;;CC;;;S-1-5-21-3048853270-2157241324-869001692-1007)"/>
    <protectedRange sqref="A7:P7 AJ7:XFD7 A9:A10 A12:A13 A15:A16 A18:A19 A21:A22 A24:A25 A27:A28 A30:A31 A33:A34 A36:A37 A39:A40 A42:A43 A45:A46 A48:A49 A51:A52 A54:A55 A57:A58 A60:A61 A63:A64 A66:A67 A69:A70 A72:A73 A75:A76 A78:A79 A81:A82 A84:A85 A87:A88 A90:A91 A93:A94 A96:A97 A99:A100 A102:A103 A105:A106 A108:A109 A111:A112 A114:A115 A117:A118 A120:A121 A123:A124 A126:A127 A129:A130 A132:A133 A135:A136 A138:A139 A141:A142 A144:A145 A147:A148 A150:A151 A153:A154 A156:A157 A159:A160 A162:A163 A165:A166" name="maria_2" securityDescriptor="O:WDG:WDD:(A;;CC;;;S-1-5-21-3048853270-2157241324-869001692-3245)(A;;CC;;;S-1-5-21-3048853270-2157241324-869001692-1007)"/>
    <protectedRange sqref="Q7:R7" name="maria_1_2" securityDescriptor="O:WDG:WDD:(A;;CC;;;S-1-5-21-3048853270-2157241324-869001692-3245)(A;;CC;;;S-1-5-21-3048853270-2157241324-869001692-1007)"/>
    <protectedRange sqref="S7:AI7 AB8:AB10" name="maria_1_1_1" securityDescriptor="O:WDG:WDD:(A;;CC;;;S-1-5-21-3048853270-2157241324-869001692-3245)(A;;CC;;;S-1-5-21-3048853270-2157241324-869001692-1007)"/>
    <protectedRange sqref="AF8:AF9 T8:U9 W8:X9 Z8:AA9 A8:P8 AC8:AD9 M9 N9:P10 AH10 AH8:XFD9 A11 A14 A17 A20 A23 A26 A29 A32 A35 A38 A41 A44 A47 A50 A53 A56 A59 A62 A65 A68 A71 A74 A77 A80 A83 A86 A89 A92 A95 A98 A101 A104 A107 A110 A113 A116 A119 A122 A125 A128 A131 A134 A137 A140 A143 A146 A149 A152 A155 A158 A161 A164 A167:A168" name="maria_3" securityDescriptor="O:WDG:WDD:(A;;CC;;;S-1-5-21-3048853270-2157241324-869001692-3245)(A;;CC;;;S-1-5-21-3048853270-2157241324-869001692-1007)"/>
    <protectedRange sqref="Q8:R9 Q10" name="maria_1_3" securityDescriptor="O:WDG:WDD:(A;;CC;;;S-1-5-21-3048853270-2157241324-869001692-3245)(A;;CC;;;S-1-5-21-3048853270-2157241324-869001692-1007)"/>
    <protectedRange sqref="Y8:Y10 V8:V10 S8:S10 AE8:AE10 AG8:AG10" name="maria_1_1_2" securityDescriptor="O:WDG:WDD:(A;;CC;;;S-1-5-21-3048853270-2157241324-869001692-3245)(A;;CC;;;S-1-5-21-3048853270-2157241324-869001692-1007)"/>
    <protectedRange sqref="AF11 T11:U11 W11:X11 Z11:AD11 B11:P11 D9:F9 E10 AJ11:XFD11" name="maria_4" securityDescriptor="O:WDG:WDD:(A;;CC;;;S-1-5-21-3048853270-2157241324-869001692-3245)(A;;CC;;;S-1-5-21-3048853270-2157241324-869001692-1007)"/>
    <protectedRange sqref="Q11:R11 R10" name="maria_1_4" securityDescriptor="O:WDG:WDD:(A;;CC;;;S-1-5-21-3048853270-2157241324-869001692-3245)(A;;CC;;;S-1-5-21-3048853270-2157241324-869001692-1007)"/>
    <protectedRange sqref="AG11:AI11 S11 AE11 Y11 V11" name="maria_1_1_3" securityDescriptor="O:WDG:WDD:(A;;CC;;;S-1-5-21-3048853270-2157241324-869001692-3245)(A;;CC;;;S-1-5-21-3048853270-2157241324-869001692-1007)"/>
    <protectedRange sqref="B12:B13 N13:P13 F12 T13:U13 W13:X13 Z13:AA13 AC13:AD13 C13:L13 AF13 AH13:XFD13" name="maria_5" securityDescriptor="O:WDG:WDD:(A;;CC;;;S-1-5-21-3048853270-2157241324-869001692-3245)(A;;CC;;;S-1-5-21-3048853270-2157241324-869001692-1007)"/>
    <protectedRange sqref="Q13:R13 AE13" name="maria_1_5" securityDescriptor="O:WDG:WDD:(A;;CC;;;S-1-5-21-3048853270-2157241324-869001692-3245)(A;;CC;;;S-1-5-21-3048853270-2157241324-869001692-1007)"/>
    <protectedRange sqref="C12:E12 G12:H12 AB13 Y13 V13 S13 AG13 M13 J12:XFD12" name="maria_1_1_4" securityDescriptor="O:WDG:WDD:(A;;CC;;;S-1-5-21-3048853270-2157241324-869001692-3245)(A;;CC;;;S-1-5-21-3048853270-2157241324-869001692-1007)"/>
    <protectedRange sqref="AJ14:AK14 B14:P15 AJ15:XFD15" name="maria_6" securityDescriptor="O:WDG:WDD:(A;;CC;;;S-1-5-21-3048853270-2157241324-869001692-3245)(A;;CC;;;S-1-5-21-3048853270-2157241324-869001692-1007)"/>
    <protectedRange sqref="Q14:R15" name="maria_1_6" securityDescriptor="O:WDG:WDD:(A;;CC;;;S-1-5-21-3048853270-2157241324-869001692-3245)(A;;CC;;;S-1-5-21-3048853270-2157241324-869001692-1007)"/>
    <protectedRange sqref="S14:AI15" name="maria_1_1_5" securityDescriptor="O:WDG:WDD:(A;;CC;;;S-1-5-21-3048853270-2157241324-869001692-3245)(A;;CC;;;S-1-5-21-3048853270-2157241324-869001692-1007)"/>
    <protectedRange sqref="B17:P17 O18 AJ17:XFD17" name="maria_8" securityDescriptor="O:WDG:WDD:(A;;CC;;;S-1-5-21-3048853270-2157241324-869001692-3245)(A;;CC;;;S-1-5-21-3048853270-2157241324-869001692-1007)"/>
    <protectedRange sqref="Q17:R17" name="maria_1_8" securityDescriptor="O:WDG:WDD:(A;;CC;;;S-1-5-21-3048853270-2157241324-869001692-3245)(A;;CC;;;S-1-5-21-3048853270-2157241324-869001692-1007)"/>
    <protectedRange sqref="S17:U17 W17:AA17 AC17:AI17 AG18:AG140 AG142:AG168" name="maria_1_1_7" securityDescriptor="O:WDG:WDD:(A;;CC;;;S-1-5-21-3048853270-2157241324-869001692-3245)(A;;CC;;;S-1-5-21-3048853270-2157241324-869001692-1007)"/>
    <protectedRange sqref="T18:U18 W18:X18 Z18:AA18 P18 AC18:AD18 B18:N18 AF18 AH18:XFD18" name="maria_9" securityDescriptor="O:WDG:WDD:(A;;CC;;;S-1-5-21-3048853270-2157241324-869001692-3245)(A;;CC;;;S-1-5-21-3048853270-2157241324-869001692-1007)"/>
    <protectedRange sqref="Q18:R18" name="maria_1_9" securityDescriptor="O:WDG:WDD:(A;;CC;;;S-1-5-21-3048853270-2157241324-869001692-3245)(A;;CC;;;S-1-5-21-3048853270-2157241324-869001692-1007)"/>
    <protectedRange sqref="Y18 S18 AE18" name="maria_1_1_8" securityDescriptor="O:WDG:WDD:(A;;CC;;;S-1-5-21-3048853270-2157241324-869001692-3245)(A;;CC;;;S-1-5-21-3048853270-2157241324-869001692-1007)"/>
    <protectedRange sqref="AF19 T19:U19 W19:X19 Z19:AA19 B19:P19 AC19:AD19 AH19:XFD19" name="maria_10" securityDescriptor="O:WDG:WDD:(A;;CC;;;S-1-5-21-3048853270-2157241324-869001692-3245)(A;;CC;;;S-1-5-21-3048853270-2157241324-869001692-1007)"/>
    <protectedRange sqref="Q19:R19" name="maria_1_10" securityDescriptor="O:WDG:WDD:(A;;CC;;;S-1-5-21-3048853270-2157241324-869001692-3245)(A;;CC;;;S-1-5-21-3048853270-2157241324-869001692-1007)"/>
    <protectedRange sqref="Y19:Y20 AE19:AE20 S19:S20" name="maria_1_1_9" securityDescriptor="O:WDG:WDD:(A;;CC;;;S-1-5-21-3048853270-2157241324-869001692-3245)(A;;CC;;;S-1-5-21-3048853270-2157241324-869001692-1007)"/>
    <protectedRange sqref="AF21 T21:U21 W21:X21 Z21:AA21 C21:P21 AC21:AD21 AH21:XFD21" name="maria_11" securityDescriptor="O:WDG:WDD:(A;;CC;;;S-1-5-21-3048853270-2157241324-869001692-3245)(A;;CC;;;S-1-5-21-3048853270-2157241324-869001692-1007)"/>
    <protectedRange sqref="Q21:R21" name="maria_1_11" securityDescriptor="O:WDG:WDD:(A;;CC;;;S-1-5-21-3048853270-2157241324-869001692-3245)(A;;CC;;;S-1-5-21-3048853270-2157241324-869001692-1007)"/>
    <protectedRange sqref="Y21:Y22 S21:S24 AE21:AE24" name="maria_1_1_10" securityDescriptor="O:WDG:WDD:(A;;CC;;;S-1-5-21-3048853270-2157241324-869001692-3245)(A;;CC;;;S-1-5-21-3048853270-2157241324-869001692-1007)"/>
    <protectedRange sqref="B22:R22 W22:X22 AC22:AD22 T22:U22 Z22:AA22 AF22 AH22:XFD22" name="maria_12" securityDescriptor="O:WDG:WDD:(A;;CC;;;S-1-5-21-3048853270-2157241324-869001692-3245)(A;;CC;;;S-1-5-21-3048853270-2157241324-869001692-1007)"/>
    <protectedRange sqref="AF23 T23:U23 W23:X23 Z23:AA23 B23:P23 AC23:AD23 AH23:XFD23" name="maria_13" securityDescriptor="O:WDG:WDD:(A;;CC;;;S-1-5-21-3048853270-2157241324-869001692-3245)(A;;CC;;;S-1-5-21-3048853270-2157241324-869001692-1007)"/>
    <protectedRange sqref="Q23:R23" name="maria_1_12" securityDescriptor="O:WDG:WDD:(A;;CC;;;S-1-5-21-3048853270-2157241324-869001692-3245)(A;;CC;;;S-1-5-21-3048853270-2157241324-869001692-1007)"/>
    <protectedRange sqref="Y23" name="maria_1_1_11" securityDescriptor="O:WDG:WDD:(A;;CC;;;S-1-5-21-3048853270-2157241324-869001692-3245)(A;;CC;;;S-1-5-21-3048853270-2157241324-869001692-1007)"/>
    <protectedRange sqref="T24:U24 W24:X24 Z24:AA24 B24:P24 AC24:AD24 AF24 AI24:XFD24" name="maria_14" securityDescriptor="O:WDG:WDD:(A;;CC;;;S-1-5-21-3048853270-2157241324-869001692-3245)(A;;CC;;;S-1-5-21-3048853270-2157241324-869001692-1007)"/>
    <protectedRange sqref="Q24:R24" name="maria_1_13" securityDescriptor="O:WDG:WDD:(A;;CC;;;S-1-5-21-3048853270-2157241324-869001692-3245)(A;;CC;;;S-1-5-21-3048853270-2157241324-869001692-1007)"/>
    <protectedRange sqref="Y24 AH24" name="maria_1_1_12" securityDescriptor="O:WDG:WDD:(A;;CC;;;S-1-5-21-3048853270-2157241324-869001692-3245)(A;;CC;;;S-1-5-21-3048853270-2157241324-869001692-1007)"/>
    <protectedRange sqref="AF25 T25:U25 W25:X25 Z25:AA25 B25:P25 AC25:AD25 AH25:XFD25" name="maria_15" securityDescriptor="O:WDG:WDD:(A;;CC;;;S-1-5-21-3048853270-2157241324-869001692-3245)(A;;CC;;;S-1-5-21-3048853270-2157241324-869001692-1007)"/>
    <protectedRange sqref="Q25:R25" name="maria_1_14" securityDescriptor="O:WDG:WDD:(A;;CC;;;S-1-5-21-3048853270-2157241324-869001692-3245)(A;;CC;;;S-1-5-21-3048853270-2157241324-869001692-1007)"/>
    <protectedRange sqref="Y25 AE25 S25" name="maria_1_1_13" securityDescriptor="O:WDG:WDD:(A;;CC;;;S-1-5-21-3048853270-2157241324-869001692-3245)(A;;CC;;;S-1-5-21-3048853270-2157241324-869001692-1007)"/>
    <protectedRange sqref="AF26 B26:U26 W26:AA26 AC26:AD26 AH26:XFD26" name="maria_16" securityDescriptor="O:WDG:WDD:(A;;CC;;;S-1-5-21-3048853270-2157241324-869001692-3245)(A;;CC;;;S-1-5-21-3048853270-2157241324-869001692-1007)"/>
    <protectedRange sqref="AE26" name="maria_1_15" securityDescriptor="O:WDG:WDD:(A;;CC;;;S-1-5-21-3048853270-2157241324-869001692-3245)(A;;CC;;;S-1-5-21-3048853270-2157241324-869001692-1007)"/>
    <protectedRange sqref="B29:U29 W29:AA29 AC29:AF29 AE30:AE140 AE142:AE168 AH29:XFD29" name="maria_17" securityDescriptor="O:WDG:WDD:(A;;CC;;;S-1-5-21-3048853270-2157241324-869001692-3245)(A;;CC;;;S-1-5-21-3048853270-2157241324-869001692-1007)"/>
    <protectedRange sqref="AL27:XFD27 B27:P27 E28 M28:P28 AJ27:AK28" name="maria_18" securityDescriptor="O:WDG:WDD:(A;;CC;;;S-1-5-21-3048853270-2157241324-869001692-3245)(A;;CC;;;S-1-5-21-3048853270-2157241324-869001692-1007)"/>
    <protectedRange sqref="Q27:R28" name="maria_1_16" securityDescriptor="O:WDG:WDD:(A;;CC;;;S-1-5-21-3048853270-2157241324-869001692-3245)(A;;CC;;;S-1-5-21-3048853270-2157241324-869001692-1007)"/>
    <protectedRange sqref="S27:U27 W27:AA27 AC27:AF27 Y28 AE28 AH27:AI28 S28" name="maria_1_1_14" securityDescriptor="O:WDG:WDD:(A;;CC;;;S-1-5-21-3048853270-2157241324-869001692-3245)(A;;CC;;;S-1-5-21-3048853270-2157241324-869001692-1007)"/>
    <protectedRange sqref="AF31 T31:U31 W31:X31 Z31:AA31 C31:P31 AC31:AD31 O32:P33 O34 AI31:XFD31" name="maria_19" securityDescriptor="O:WDG:WDD:(A;;CC;;;S-1-5-21-3048853270-2157241324-869001692-3245)(A;;CC;;;S-1-5-21-3048853270-2157241324-869001692-1007)"/>
    <protectedRange sqref="Q31:R31" name="maria_1_17" securityDescriptor="O:WDG:WDD:(A;;CC;;;S-1-5-21-3048853270-2157241324-869001692-3245)(A;;CC;;;S-1-5-21-3048853270-2157241324-869001692-1007)"/>
    <protectedRange sqref="AH31 S31:S34 Y31:Y34 T34" name="maria_1_1_15" securityDescriptor="O:WDG:WDD:(A;;CC;;;S-1-5-21-3048853270-2157241324-869001692-3245)(A;;CC;;;S-1-5-21-3048853270-2157241324-869001692-1007)"/>
    <protectedRange sqref="AF30 T30:U30 W30:X30 Z30:AA30 B30:P30 AC30:AD30 B31 AI30:XFD30" name="maria_20" securityDescriptor="O:WDG:WDD:(A;;CC;;;S-1-5-21-3048853270-2157241324-869001692-3245)(A;;CC;;;S-1-5-21-3048853270-2157241324-869001692-1007)"/>
    <protectedRange sqref="Q30:R30" name="maria_1_18" securityDescriptor="O:WDG:WDD:(A;;CC;;;S-1-5-21-3048853270-2157241324-869001692-3245)(A;;CC;;;S-1-5-21-3048853270-2157241324-869001692-1007)"/>
    <protectedRange sqref="AH30 Y30 S30" name="maria_1_1_16" securityDescriptor="O:WDG:WDD:(A;;CC;;;S-1-5-21-3048853270-2157241324-869001692-3245)(A;;CC;;;S-1-5-21-3048853270-2157241324-869001692-1007)"/>
    <protectedRange sqref="B37:P37 B38:B40 AJ37:XFD37" name="maria_21" securityDescriptor="O:WDG:WDD:(A;;CC;;;S-1-5-21-3048853270-2157241324-869001692-3245)(A;;CC;;;S-1-5-21-3048853270-2157241324-869001692-1007)"/>
    <protectedRange sqref="Q37:R37" name="maria_1_19" securityDescriptor="O:WDG:WDD:(A;;CC;;;S-1-5-21-3048853270-2157241324-869001692-3245)(A;;CC;;;S-1-5-21-3048853270-2157241324-869001692-1007)"/>
    <protectedRange sqref="S37:U37 W37:AA37 AF37 AH37:AI37 AC37:AD37" name="maria_1_1_17" securityDescriptor="O:WDG:WDD:(A;;CC;;;S-1-5-21-3048853270-2157241324-869001692-3245)(A;;CC;;;S-1-5-21-3048853270-2157241324-869001692-1007)"/>
    <protectedRange sqref="B35:N35 E36:F36 I36 P35:P36 M36:N36 AJ35:XFD35" name="maria_22" securityDescriptor="O:WDG:WDD:(A;;CC;;;S-1-5-21-3048853270-2157241324-869001692-3245)(A;;CC;;;S-1-5-21-3048853270-2157241324-869001692-1007)"/>
    <protectedRange sqref="Q35:R36" name="maria_1_20" securityDescriptor="O:WDG:WDD:(A;;CC;;;S-1-5-21-3048853270-2157241324-869001692-3245)(A;;CC;;;S-1-5-21-3048853270-2157241324-869001692-1007)"/>
    <protectedRange sqref="S35:U35 W35:AA35 AF35 AC35:AD35 Y36 S36 AH35:AI36 AH34" name="maria_1_1_18" securityDescriptor="O:WDG:WDD:(A;;CC;;;S-1-5-21-3048853270-2157241324-869001692-3245)(A;;CC;;;S-1-5-21-3048853270-2157241324-869001692-1007)"/>
    <protectedRange sqref="AF38:AF39 U38:U39 W38:X39 Z38:AA39 C38:P39 AC38:AD39 AI38:XFD39" name="maria_23" securityDescriptor="O:WDG:WDD:(A;;CC;;;S-1-5-21-3048853270-2157241324-869001692-3245)(A;;CC;;;S-1-5-21-3048853270-2157241324-869001692-1007)"/>
    <protectedRange sqref="Q38:R39" name="maria_1_21" securityDescriptor="O:WDG:WDD:(A;;CC;;;S-1-5-21-3048853270-2157241324-869001692-3245)(A;;CC;;;S-1-5-21-3048853270-2157241324-869001692-1007)"/>
    <protectedRange sqref="S38:T39 Y38:Y39 AH38:AH39" name="maria_1_1_19" securityDescriptor="O:WDG:WDD:(A;;CC;;;S-1-5-21-3048853270-2157241324-869001692-3245)(A;;CC;;;S-1-5-21-3048853270-2157241324-869001692-1007)"/>
    <protectedRange sqref="AF40 T40:U40 W40:X40 Z40:AA40 C40:P40 AC40:AD40 AI40:XFD40" name="maria_24" securityDescriptor="O:WDG:WDD:(A;;CC;;;S-1-5-21-3048853270-2157241324-869001692-3245)(A;;CC;;;S-1-5-21-3048853270-2157241324-869001692-1007)"/>
    <protectedRange sqref="Q40:R40" name="maria_1_22" securityDescriptor="O:WDG:WDD:(A;;CC;;;S-1-5-21-3048853270-2157241324-869001692-3245)(A;;CC;;;S-1-5-21-3048853270-2157241324-869001692-1007)"/>
    <protectedRange sqref="AH40 Y40 S40" name="maria_1_1_20" securityDescriptor="O:WDG:WDD:(A;;CC;;;S-1-5-21-3048853270-2157241324-869001692-3245)(A;;CC;;;S-1-5-21-3048853270-2157241324-869001692-1007)"/>
    <protectedRange sqref="AF43 T43:U43 W43:X43 Z43:AA43 B43:P43 AC43:AD43 B44 B46:B49 AH43:XFD43" name="maria_25" securityDescriptor="O:WDG:WDD:(A;;CC;;;S-1-5-21-3048853270-2157241324-869001692-3245)(A;;CC;;;S-1-5-21-3048853270-2157241324-869001692-1007)"/>
    <protectedRange sqref="Q43:R43" name="maria_1_23" securityDescriptor="O:WDG:WDD:(A;;CC;;;S-1-5-21-3048853270-2157241324-869001692-3245)(A;;CC;;;S-1-5-21-3048853270-2157241324-869001692-1007)"/>
    <protectedRange sqref="S43 Y43" name="maria_1_1_21" securityDescriptor="O:WDG:WDD:(A;;CC;;;S-1-5-21-3048853270-2157241324-869001692-3245)(A;;CC;;;S-1-5-21-3048853270-2157241324-869001692-1007)"/>
    <protectedRange sqref="R16 AF16 T16:U16 W16:X16 Z16:AD16 B16:P16 AB17:AB62 AI16:XFD16" name="maria_26" securityDescriptor="O:WDG:WDD:(A;;CC;;;S-1-5-21-3048853270-2157241324-869001692-3245)(A;;CC;;;S-1-5-21-3048853270-2157241324-869001692-1007)"/>
    <protectedRange sqref="Q16" name="maria_1_24" securityDescriptor="O:WDG:WDD:(A;;CC;;;S-1-5-21-3048853270-2157241324-869001692-3245)(A;;CC;;;S-1-5-21-3048853270-2157241324-869001692-1007)"/>
    <protectedRange sqref="AG16:AH16 Y16 AE16 S16 V16:V53" name="maria_1_1_22" securityDescriptor="O:WDG:WDD:(A;;CC;;;S-1-5-21-3048853270-2157241324-869001692-3245)(A;;CC;;;S-1-5-21-3048853270-2157241324-869001692-1007)"/>
    <protectedRange sqref="B50:U50 W50:AA50 AF50 AC50:AD50 Y51:Y53 E163:F163 S51:S53 AH50:XFD50" name="maria_28" securityDescriptor="O:WDG:WDD:(A;;CC;;;S-1-5-21-3048853270-2157241324-869001692-3245)(A;;CC;;;S-1-5-21-3048853270-2157241324-869001692-1007)"/>
    <protectedRange sqref="T51:U53 W51:X53 Z51:AA53 AC51:AD53 B51:P53 E34 AF51:AF53 AI51:XFD53" name="maria_29" securityDescriptor="O:WDG:WDD:(A;;CC;;;S-1-5-21-3048853270-2157241324-869001692-3245)(A;;CC;;;S-1-5-21-3048853270-2157241324-869001692-1007)"/>
    <protectedRange sqref="R34 Q51:R53" name="maria_1_25" securityDescriptor="O:WDG:WDD:(A;;CC;;;S-1-5-21-3048853270-2157241324-869001692-3245)(A;;CC;;;S-1-5-21-3048853270-2157241324-869001692-1007)"/>
    <protectedRange sqref="AH51:AH53" name="maria_1_1_23" securityDescriptor="O:WDG:WDD:(A;;CC;;;S-1-5-21-3048853270-2157241324-869001692-3245)(A;;CC;;;S-1-5-21-3048853270-2157241324-869001692-1007)"/>
    <protectedRange sqref="AF46 T46:U46 W46:X46 Z46:AA46 C46:P46 AH46:XFD46" name="maria_30" securityDescriptor="O:WDG:WDD:(A;;CC;;;S-1-5-21-3048853270-2157241324-869001692-3245)(A;;CC;;;S-1-5-21-3048853270-2157241324-869001692-1007)"/>
    <protectedRange sqref="Q46:R46" name="maria_1_26" securityDescriptor="O:WDG:WDD:(A;;CC;;;S-1-5-21-3048853270-2157241324-869001692-3245)(A;;CC;;;S-1-5-21-3048853270-2157241324-869001692-1007)"/>
    <protectedRange sqref="Y46:Y49 S46:S49" name="maria_1_1_24" securityDescriptor="O:WDG:WDD:(A;;CC;;;S-1-5-21-3048853270-2157241324-869001692-3245)(A;;CC;;;S-1-5-21-3048853270-2157241324-869001692-1007)"/>
    <protectedRange sqref="AF44 T44:U44 W44:X44 Z44:AA44 C44:P44 AC44:AD44 M42 M45 AI44:XFD44" name="maria_31" securityDescriptor="O:WDG:WDD:(A;;CC;;;S-1-5-21-3048853270-2157241324-869001692-3245)(A;;CC;;;S-1-5-21-3048853270-2157241324-869001692-1007)"/>
    <protectedRange sqref="Q44:R44" name="maria_1_27" securityDescriptor="O:WDG:WDD:(A;;CC;;;S-1-5-21-3048853270-2157241324-869001692-3245)(A;;CC;;;S-1-5-21-3048853270-2157241324-869001692-1007)"/>
    <protectedRange sqref="AH44 Y44:Y45 S44:S45 S42 Y42" name="maria_1_1_25" securityDescriptor="O:WDG:WDD:(A;;CC;;;S-1-5-21-3048853270-2157241324-869001692-3245)(A;;CC;;;S-1-5-21-3048853270-2157241324-869001692-1007)"/>
    <protectedRange sqref="B41 F41" name="maria_32" securityDescriptor="O:WDG:WDD:(A;;CC;;;S-1-5-21-3048853270-2157241324-869001692-3245)(A;;CC;;;S-1-5-21-3048853270-2157241324-869001692-1007)"/>
    <protectedRange sqref="C41:E41 G41:H41 W41:AA41 AF41 AC41:AD41 O42:P42 H42 J41:U41 AH41:XFD41" name="maria_1_28" securityDescriptor="O:WDG:WDD:(A;;CC;;;S-1-5-21-3048853270-2157241324-869001692-3245)(A;;CC;;;S-1-5-21-3048853270-2157241324-869001692-1007)"/>
    <protectedRange sqref="C98:H98 C55:H90 C99:I102 J90:L90 C91:L97 J98:L102 T56:U102 B54:AA54 W72:X102 Z72:AA102 I55:L89 AF54:AF102 AC54:AD102 W55:AA71 N56:R102 N55:U55 V55:V140 Y72:Y140 AB63:AB140 B55:B151 C153:C154 S56:S157 B155:B168 AB142:AB168 M55:M168 S159:S168 V142:V168 Y143:Y168 AH54:XFD102" name="maria_33" securityDescriptor="O:WDG:WDD:(A;;CC;;;S-1-5-21-3048853270-2157241324-869001692-3245)(A;;CC;;;S-1-5-21-3048853270-2157241324-869001692-1007)"/>
    <protectedRange sqref="AF103 T103:U103 W103:X103 Z103:AA103 C103:L103 AC103:AD103 N103:P103 AH103:XFD103" name="maria_34" securityDescriptor="O:WDG:WDD:(A;;CC;;;S-1-5-21-3048853270-2157241324-869001692-3245)(A;;CC;;;S-1-5-21-3048853270-2157241324-869001692-1007)"/>
    <protectedRange sqref="Q103:R103" name="maria_1_29" securityDescriptor="O:WDG:WDD:(A;;CC;;;S-1-5-21-3048853270-2157241324-869001692-3245)(A;;CC;;;S-1-5-21-3048853270-2157241324-869001692-1007)"/>
    <protectedRange sqref="O104:P104 R104:R106 O106:P106 AF104:AF106 T104:U106 W104:X106 Z104 AA104:AA105 C104:L106 Z106:AA106 AC104:AD106 N104:N106 AH163:AK163 R167:R168 R163:R165 AH104:XFD106" name="maria_35" securityDescriptor="O:WDG:WDD:(A;;CC;;;S-1-5-21-3048853270-2157241324-869001692-3245)(A;;CC;;;S-1-5-21-3048853270-2157241324-869001692-1007)"/>
    <protectedRange sqref="Q104:Q106" name="maria_1_30" securityDescriptor="O:WDG:WDD:(A;;CC;;;S-1-5-21-3048853270-2157241324-869001692-3245)(A;;CC;;;S-1-5-21-3048853270-2157241324-869001692-1007)"/>
    <protectedRange sqref="Z105" name="maria_1_1_27" securityDescriptor="O:WDG:WDD:(A;;CC;;;S-1-5-21-3048853270-2157241324-869001692-3245)(A;;CC;;;S-1-5-21-3048853270-2157241324-869001692-1007)"/>
    <protectedRange sqref="AF107:AF114 T107:U114 W107:X114 Z107:AA114 AC107:AD114 C107:L114 N107:P114 E118 E123:E125 E129:E130 E132 E134:E138 E141 E149:E151 E157 E166:E168 AH107:XFD114" name="maria_36" securityDescriptor="O:WDG:WDD:(A;;CC;;;S-1-5-21-3048853270-2157241324-869001692-3245)(A;;CC;;;S-1-5-21-3048853270-2157241324-869001692-1007)"/>
    <protectedRange sqref="Q107:R114" name="maria_1_31" securityDescriptor="O:WDG:WDD:(A;;CC;;;S-1-5-21-3048853270-2157241324-869001692-3245)(A;;CC;;;S-1-5-21-3048853270-2157241324-869001692-1007)"/>
    <protectedRange sqref="AF115:AF116 T115:U116 W115:X116 Z116 AA115:AA116 C115:L116 AC115:AD116 N115:P116 AF127 T127:U127 W127:X127 AA127 C127:L127 AC127:AD127 AI127:XFD127 E126 E128 N127:P128 AI128 E139 AH116:XFD116 AI115:XFD115" name="maria_37" securityDescriptor="O:WDG:WDD:(A;;CC;;;S-1-5-21-3048853270-2157241324-869001692-3245)(A;;CC;;;S-1-5-21-3048853270-2157241324-869001692-1007)"/>
    <protectedRange sqref="Q115:R116 Q127:R128" name="maria_1_32" securityDescriptor="O:WDG:WDD:(A;;CC;;;S-1-5-21-3048853270-2157241324-869001692-3245)(A;;CC;;;S-1-5-21-3048853270-2157241324-869001692-1007)"/>
    <protectedRange sqref="AH115 Z115 Z127 AH127:AH128" name="maria_1_1_29" securityDescriptor="O:WDG:WDD:(A;;CC;;;S-1-5-21-3048853270-2157241324-869001692-3245)(A;;CC;;;S-1-5-21-3048853270-2157241324-869001692-1007)"/>
    <protectedRange sqref="AF117:AF118 T117:U118 W117:X118 Z118:AA118 AC117:AD118 C117:L117 N117:P118 C118:D118 F118:L118 AH117:XFD118" name="maria_38" securityDescriptor="O:WDG:WDD:(A;;CC;;;S-1-5-21-3048853270-2157241324-869001692-3245)(A;;CC;;;S-1-5-21-3048853270-2157241324-869001692-1007)"/>
    <protectedRange sqref="Q117:R118" name="maria_1_33" securityDescriptor="O:WDG:WDD:(A;;CC;;;S-1-5-21-3048853270-2157241324-869001692-3245)(A;;CC;;;S-1-5-21-3048853270-2157241324-869001692-1007)"/>
    <protectedRange sqref="H121:I121 G119:I120 AF119:AF121 C119:F121 T119:U121 W119:X121 Z119:AA121 J119:L121 AC119:AD121 N126:P126 N119:P121 AH121:XFD121 AI119:XFD120" name="maria_39" securityDescriptor="O:WDG:WDD:(A;;CC;;;S-1-5-21-3048853270-2157241324-869001692-3245)(A;;CC;;;S-1-5-21-3048853270-2157241324-869001692-1007)"/>
    <protectedRange sqref="Q119:R121 R126" name="maria_1_34" securityDescriptor="O:WDG:WDD:(A;;CC;;;S-1-5-21-3048853270-2157241324-869001692-3245)(A;;CC;;;S-1-5-21-3048853270-2157241324-869001692-1007)"/>
    <protectedRange sqref="AH119:AH120" name="maria_1_1_31" securityDescriptor="O:WDG:WDD:(A;;CC;;;S-1-5-21-3048853270-2157241324-869001692-3245)(A;;CC;;;S-1-5-21-3048853270-2157241324-869001692-1007)"/>
    <protectedRange sqref="AL122:XFD123 AF122:AF123 T122:U123 W122:X123 C122:L122 AC122:AD123 Z122:AA124 N122:P125 AH129:AK129 N129:P129 C123:D123 F123:L123 F124:F125 F129:F130 F141 AH122:AK125" name="maria_40" securityDescriptor="O:WDG:WDD:(A;;CC;;;S-1-5-21-3048853270-2157241324-869001692-3245)(A;;CC;;;S-1-5-21-3048853270-2157241324-869001692-1007)"/>
    <protectedRange sqref="Q122:R125 Q129:R129 R130:R132" name="maria_1_35" securityDescriptor="O:WDG:WDD:(A;;CC;;;S-1-5-21-3048853270-2157241324-869001692-3245)(A;;CC;;;S-1-5-21-3048853270-2157241324-869001692-1007)"/>
    <protectedRange sqref="AF32:AF33 T32:U33 W32:X33 Z32:AA33 AC32:AD33 C32:N33 AI32:XFD33" name="maria_42" securityDescriptor="O:WDG:WDD:(A;;CC;;;S-1-5-21-3048853270-2157241324-869001692-3245)(A;;CC;;;S-1-5-21-3048853270-2157241324-869001692-1007)"/>
    <protectedRange sqref="Q32:R33" name="maria_1_37" securityDescriptor="O:WDG:WDD:(A;;CC;;;S-1-5-21-3048853270-2157241324-869001692-3245)(A;;CC;;;S-1-5-21-3048853270-2157241324-869001692-1007)"/>
    <protectedRange sqref="AH32:AH33" name="maria_1_1_34" securityDescriptor="O:WDG:WDD:(A;;CC;;;S-1-5-21-3048853270-2157241324-869001692-3245)(A;;CC;;;S-1-5-21-3048853270-2157241324-869001692-1007)"/>
  </protectedRanges>
  <autoFilter ref="A6:AK53"/>
  <sortState ref="A6:AK29">
    <sortCondition descending="1" ref="E7:E18"/>
    <sortCondition ref="C7:C18"/>
  </sortState>
  <customSheetViews>
    <customSheetView guid="{1DF1103A-F641-425A-9F87-44F4AC1700B8}" scale="73" fitToPage="1" printArea="1" showAutoFilter="1">
      <pane xSplit="1" ySplit="6" topLeftCell="B7" activePane="bottomRight" state="frozen"/>
      <selection pane="bottomRight" sqref="A1:A3"/>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6:DC53"/>
    </customSheetView>
    <customSheetView guid="{FE50EAC0-52A5-4C33-B973-65E93D03D3EA}" scale="73" showPageBreaks="1" fitToPage="1" printArea="1" showAutoFilter="1">
      <pane xSplit="1" ySplit="7" topLeftCell="B340" activePane="bottomRight" state="frozen"/>
      <selection pane="bottomRight" activeCell="J342" sqref="J342"/>
      <pageMargins left="0.70866141732283472" right="0.70866141732283472" top="0.74803149606299213" bottom="0.74803149606299213" header="0.31496062992125984" footer="0.31496062992125984"/>
      <pageSetup paperSize="8" scale="21" fitToHeight="0" orientation="landscape" horizontalDpi="4294967294" verticalDpi="4294967294" r:id="rId2"/>
      <headerFooter>
        <oddHeader>&amp;CLISTA PROIECTELOR CONTRACTATE - PROGRAMUL OPERATIONAl CAPACITATE ADMINISTRATIVĂ</oddHeader>
        <oddFooter>Page &amp;P of &amp;N</oddFooter>
      </headerFooter>
      <autoFilter ref="A6:DG222"/>
    </customSheetView>
    <customSheetView guid="{9EA5E3FA-46F1-4729-828C-4A08518018C1}" scale="60" showPageBreaks="1" fitToPage="1" printArea="1" showAutoFilter="1">
      <pane xSplit="7" ySplit="4" topLeftCell="H19" activePane="bottomRight" state="frozen"/>
      <selection pane="bottomRight" activeCell="J10" sqref="J10"/>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6:AL377"/>
    </customSheetView>
    <customSheetView guid="{53ED3D47-B2C0-43A1-9A1E-F030D529F74C}" scale="70" showPageBreaks="1" fitToPage="1" printArea="1" filter="1" showAutoFilter="1" topLeftCell="A278">
      <selection activeCell="G280" sqref="G280"/>
      <pageMargins left="0.70866141732283472" right="0.70866141732283472" top="0.74803149606299213" bottom="0.74803149606299213" header="0.31496062992125984" footer="0.31496062992125984"/>
      <pageSetup paperSize="8" scale="10" fitToHeight="0" orientation="landscape" horizontalDpi="4294967294" verticalDpi="4294967294" r:id="rId4"/>
      <headerFooter>
        <oddHeader>&amp;CLISTA PROIECTELOR CONTRACTATE - PROGRAMUL OPERATIONAl CAPACITATE ADMINISTRATIVĂ</oddHeader>
        <oddFooter>Page &amp;P of &amp;N</oddFooter>
      </headerFooter>
      <autoFilter ref="A6:AL377">
        <filterColumn colId="5">
          <filters>
            <filter val="CP4 less /2017"/>
          </filters>
        </filterColumn>
      </autoFilter>
    </customSheetView>
    <customSheetView guid="{C408A2F1-296F-4EAD-B15B-336D73846FDD}" scale="69" showPageBreaks="1" fitToPage="1" printArea="1" showAutoFilter="1">
      <pane xSplit="1" ySplit="3" topLeftCell="B199" activePane="bottomRight" state="frozen"/>
      <selection pane="bottomRight" activeCell="B201" sqref="B201"/>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AL369"/>
    </customSheetView>
    <customSheetView guid="{5AAA4DFE-88B1-4674-95ED-5FCD7A50BC22}" scale="70" showPageBreaks="1" fitToPage="1" printArea="1" showAutoFilter="1">
      <pane ySplit="5" topLeftCell="A101" activePane="bottomLeft" state="frozen"/>
      <selection pane="bottomLeft" activeCell="F101" sqref="F101"/>
      <pageMargins left="0.70866141732283472" right="0.70866141732283472" top="0.74803149606299213" bottom="0.74803149606299213" header="0.31496062992125984" footer="0.31496062992125984"/>
      <pageSetup paperSize="8" scale="21" fitToHeight="0" orientation="landscape" horizontalDpi="4294967294" verticalDpi="4294967294" r:id="rId6"/>
      <headerFooter>
        <oddHeader>&amp;CLISTA PROIECTELOR CONTRACTATE - PROGRAMUL OPERATIONAl CAPACITATE ADMINISTRATIVĂ</oddHeader>
        <oddFooter>Page &amp;P of &amp;N</oddFooter>
      </headerFooter>
      <autoFilter ref="A6:AL369"/>
    </customSheetView>
    <customSheetView guid="{9980B309-0131-4577-BF29-212714399FDF}" scale="70" showPageBreaks="1" fitToPage="1" printArea="1" showAutoFilter="1">
      <pane xSplit="7" ySplit="4" topLeftCell="M154" activePane="bottomRight" state="frozen"/>
      <selection pane="bottomRight" activeCell="T159" sqref="T159"/>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368"/>
    </customSheetView>
    <customSheetView guid="{A5B1481C-EF26-486A-984F-85CDDC2FD94F}" scale="90" showPageBreaks="1" fitToPage="1" printArea="1" showAutoFilter="1">
      <pane xSplit="7" ySplit="4" topLeftCell="AE330" activePane="bottomRight" state="frozen"/>
      <selection pane="bottomRight" activeCell="AJ330" sqref="AJ330"/>
      <pageMargins left="0.70866141732283472" right="0.70866141732283472" top="0.74803149606299213" bottom="0.74803149606299213" header="0.31496062992125984" footer="0.31496062992125984"/>
      <pageSetup paperSize="8" scale="21" fitToHeight="0" orientation="landscape" horizontalDpi="4294967294" verticalDpi="4294967294" r:id="rId8"/>
      <headerFooter>
        <oddHeader>&amp;CLISTA PROIECTELOR CONTRACTATE - PROGRAMUL OPERATIONAl CAPACITATE ADMINISTRATIVĂ</oddHeader>
        <oddFooter>Page &amp;P of &amp;N</oddFooter>
      </headerFooter>
      <autoFilter ref="A6:AL367"/>
    </customSheetView>
    <customSheetView guid="{EF10298D-3F59-43F1-9A86-8C1CCA3B5D93}" scale="70" showPageBreaks="1" fitToPage="1" printArea="1" showAutoFilter="1">
      <pane ySplit="6" topLeftCell="A121" activePane="bottomLeft" state="frozen"/>
      <selection pane="bottomLeft" activeCell="B123" sqref="B123"/>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6:AL346"/>
    </customSheetView>
    <customSheetView guid="{EA64E7D7-BA48-4965-B650-778AE412FE0C}" scale="90" showPageBreaks="1" fitToPage="1" printArea="1">
      <pane xSplit="1" ySplit="7" topLeftCell="B303" activePane="bottomRight" state="frozen"/>
      <selection pane="bottomRight" activeCell="H303" sqref="H303"/>
      <pageMargins left="0.70866141732283472" right="0.70866141732283472" top="0.74803149606299213" bottom="0.74803149606299213" header="0.31496062992125984" footer="0.31496062992125984"/>
      <pageSetup paperSize="8" scale="21" fitToHeight="0" orientation="landscape" horizontalDpi="4294967294" verticalDpi="4294967294" r:id="rId10"/>
      <headerFooter>
        <oddHeader>&amp;CLISTA PROIECTELOR CONTRACTATE - PROGRAMUL OPERATIONAl CAPACITATE ADMINISTRATIVĂ</oddHeader>
        <oddFooter>Page &amp;P of &amp;N</oddFooter>
      </headerFooter>
    </customSheetView>
    <customSheetView guid="{EB0F2E6A-FA33-479E-9A47-8E3494FBB4DE}" scale="70" fitToPage="1" showAutoFilter="1" topLeftCell="N298">
      <selection activeCell="S316" sqref="S31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6:AL323"/>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2"/>
      <headerFooter>
        <oddHeader>&amp;CLISTA PROIECTELOR CONTRACTATE - PROGRAMUL OPERATIONAl CAPACITATE ADMINISTRATIVĂ</oddHeader>
        <oddFooter>Page &amp;P of &amp;N</oddFooter>
      </headerFooter>
      <autoFilter ref="A6:DF305"/>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3"/>
      <headerFooter>
        <oddHeader>&amp;CLISTA PROIECTELOR CONTRACTATE - PROGRAMUL OPERATIONAl CAPACITATE ADMINISTRATIVĂ</oddHeader>
        <oddFooter>Page &amp;P of &amp;N</oddFooter>
      </headerFooter>
      <autoFilter ref="A4:AH68"/>
    </customSheetView>
    <customSheetView guid="{A87F3E0E-3A8E-4B82-8170-33752259B7DB}" scale="70" showPageBreaks="1" fitToPage="1" printArea="1" showAutoFilter="1">
      <pane xSplit="7" ySplit="4" topLeftCell="AF5" activePane="bottomRight" state="frozen"/>
      <selection pane="bottomRight" activeCell="AJ340" sqref="AJ340:AK340"/>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39"/>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5"/>
      <headerFooter>
        <oddHeader>&amp;CLISTA PROIECTELOR CONTRACTATE - PROGRAMUL OPERATIONAl CAPACITATE ADMINISTRATIVĂ</oddHeader>
        <oddFooter>Page &amp;P of &amp;N</oddFooter>
      </headerFooter>
      <autoFilter ref="A6:AL349"/>
    </customSheetView>
    <customSheetView guid="{65C35D6D-934F-4431-BA92-90255FC17BA4}" scale="70" showPageBreaks="1" fitToPage="1" printArea="1" showAutoFilter="1">
      <pane xSplit="7" ySplit="4" topLeftCell="H100" activePane="bottomRight" state="frozen"/>
      <selection pane="bottomRight" activeCell="M101" sqref="M101"/>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69"/>
    </customSheetView>
    <customSheetView guid="{36624B2D-80F9-4F79-AC4A-B3547C36F23F}" scale="70" showPageBreaks="1" fitToPage="1" printArea="1" hiddenColumns="1">
      <pane xSplit="1" ySplit="7" topLeftCell="B335" activePane="bottomRight" state="frozen"/>
      <selection pane="bottomRight" activeCell="AD336" sqref="AD336"/>
      <pageMargins left="0.70866141732283472" right="0.70866141732283472" top="0.74803149606299213" bottom="0.74803149606299213" header="0.31496062992125984" footer="0.31496062992125984"/>
      <pageSetup paperSize="8" scale="43" fitToHeight="0" orientation="landscape" horizontalDpi="4294967294" verticalDpi="4294967294" r:id="rId17"/>
      <headerFooter>
        <oddHeader>&amp;CLISTA PROIECTELOR CONTRACTATE - PROGRAMUL OPERATIONAl CAPACITATE ADMINISTRATIVĂ</oddHeader>
        <oddFooter>Page &amp;P of &amp;N</oddFooter>
      </headerFooter>
    </customSheetView>
    <customSheetView guid="{901F9774-8BE7-424D-87C2-1026F3FA2E93}" scale="70" showPageBreaks="1" fitToPage="1" printArea="1" filter="1" showAutoFilter="1">
      <pane xSplit="1" ySplit="333" topLeftCell="K335" activePane="bottomRight" state="frozen"/>
      <selection pane="bottomRight" activeCell="R340" sqref="R340"/>
      <pageMargins left="0.70866141732283472" right="0.70866141732283472" top="0.74803149606299213" bottom="0.74803149606299213" header="0.31496062992125984" footer="0.31496062992125984"/>
      <pageSetup paperSize="8" scale="21" fitToHeight="0" orientation="landscape" horizontalDpi="4294967294" verticalDpi="4294967294" r:id="rId18"/>
      <headerFooter>
        <oddHeader>&amp;CLISTA PROIECTELOR CONTRACTATE - PROGRAMUL OPERATIONAl CAPACITATE ADMINISTRATIVĂ</oddHeader>
        <oddFooter>Page &amp;P of &amp;N</oddFooter>
      </headerFooter>
      <autoFilter ref="C1:C384">
        <filterColumn colId="0">
          <filters>
            <filter val="202"/>
            <filter val="226"/>
          </filters>
        </filterColumn>
      </autoFilter>
    </customSheetView>
    <customSheetView guid="{7C1B4D6D-D666-48DD-AB17-E00791B6F0B6}" scale="70" showPageBreaks="1" fitToPage="1" printArea="1" showAutoFilter="1">
      <pane xSplit="6" ySplit="3" topLeftCell="G336" activePane="bottomRight" state="frozen"/>
      <selection pane="bottomRight" activeCell="F340" sqref="F340"/>
      <pageMargins left="0.70866141732283472" right="0.70866141732283472" top="0.74803149606299213" bottom="0.74803149606299213" header="0.31496062992125984" footer="0.31496062992125984"/>
      <pageSetup paperSize="8" scale="21" fitToHeight="0" orientation="landscape" r:id="rId19"/>
      <headerFooter>
        <oddHeader>&amp;CLISTA PROIECTELOR CONTRACTATE - PROGRAMUL OPERATIONAl CAPACITATE ADMINISTRATIVĂ</oddHeader>
        <oddFooter>Page &amp;P of &amp;N</oddFooter>
      </headerFooter>
      <autoFilter ref="A7:DG222"/>
    </customSheetView>
    <customSheetView guid="{9DB14A11-D514-4701-A3DB-58C821CD37C7}" scale="73" fitToPage="1" showAutoFilter="1">
      <pane xSplit="1" ySplit="7" topLeftCell="B330" activePane="bottomRight" state="frozen"/>
      <selection pane="bottomRight" activeCell="AE342" sqref="AE342"/>
      <pageMargins left="0.70866141732283472" right="0.70866141732283472" top="0.74803149606299213" bottom="0.74803149606299213" header="0.31496062992125984" footer="0.31496062992125984"/>
      <pageSetup paperSize="8" scale="21" fitToHeight="0" orientation="landscape" horizontalDpi="4294967294" verticalDpi="4294967294" r:id="rId20"/>
      <headerFooter>
        <oddHeader>&amp;CLISTA PROIECTELOR CONTRACTATE - PROGRAMUL OPERATIONAl CAPACITATE ADMINISTRATIVĂ</oddHeader>
        <oddFooter>Page &amp;P of &amp;N</oddFooter>
      </headerFooter>
      <autoFilter ref="A6:DG222"/>
    </customSheetView>
  </customSheetViews>
  <mergeCells count="51">
    <mergeCell ref="AJ1:AK1"/>
    <mergeCell ref="AJ2:AJ3"/>
    <mergeCell ref="AK2:AK3"/>
    <mergeCell ref="AB2:AB3"/>
    <mergeCell ref="AG1:AG3"/>
    <mergeCell ref="AH1:AH3"/>
    <mergeCell ref="AI1:AI3"/>
    <mergeCell ref="AF2:AF3"/>
    <mergeCell ref="AE1:AE3"/>
    <mergeCell ref="Y2:Y3"/>
    <mergeCell ref="P1:P3"/>
    <mergeCell ref="Q1:Q3"/>
    <mergeCell ref="R1:R3"/>
    <mergeCell ref="S1:AB1"/>
    <mergeCell ref="S2:X2"/>
    <mergeCell ref="A1:A3"/>
    <mergeCell ref="G1:G3"/>
    <mergeCell ref="H1:H3"/>
    <mergeCell ref="N1:N3"/>
    <mergeCell ref="O1:O3"/>
    <mergeCell ref="C1:C3"/>
    <mergeCell ref="D1:D3"/>
    <mergeCell ref="F1:F3"/>
    <mergeCell ref="E1:E3"/>
    <mergeCell ref="J1:J3"/>
    <mergeCell ref="K1:K3"/>
    <mergeCell ref="L1:L3"/>
    <mergeCell ref="M1:M3"/>
    <mergeCell ref="I1:I3"/>
    <mergeCell ref="B1:B3"/>
    <mergeCell ref="L4:L5"/>
    <mergeCell ref="M4:M5"/>
    <mergeCell ref="N4:N5"/>
    <mergeCell ref="O4:O5"/>
    <mergeCell ref="P4:P5"/>
    <mergeCell ref="G4:G5"/>
    <mergeCell ref="H4:H5"/>
    <mergeCell ref="J4:J5"/>
    <mergeCell ref="K4:K5"/>
    <mergeCell ref="A4:A5"/>
    <mergeCell ref="E4:E5"/>
    <mergeCell ref="AH4:AH5"/>
    <mergeCell ref="AI4:AI5"/>
    <mergeCell ref="AJ4:AJ5"/>
    <mergeCell ref="AK4:AK5"/>
    <mergeCell ref="Q4:Q5"/>
    <mergeCell ref="R4:R5"/>
    <mergeCell ref="AE4:AE5"/>
    <mergeCell ref="AF4:AF5"/>
    <mergeCell ref="AG4:AG5"/>
    <mergeCell ref="S4:AB4"/>
  </mergeCells>
  <pageMargins left="0.70866141732283472" right="0.70866141732283472" top="0.74803149606299213" bottom="0.74803149606299213" header="0.31496062992125984" footer="0.31496062992125984"/>
  <pageSetup paperSize="8" scale="21" fitToHeight="0" orientation="landscape" horizontalDpi="4294967294" verticalDpi="4294967294" r:id="rId21"/>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mircea.pavel</cp:lastModifiedBy>
  <cp:lastPrinted>2018-06-22T09:15:36Z</cp:lastPrinted>
  <dcterms:created xsi:type="dcterms:W3CDTF">2016-07-18T10:59:34Z</dcterms:created>
  <dcterms:modified xsi:type="dcterms:W3CDTF">2018-06-28T13:16:47Z</dcterms:modified>
</cp:coreProperties>
</file>