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85" activeTab="8"/>
  </bookViews>
  <sheets>
    <sheet name="Informatii intocmire buget" sheetId="1" r:id="rId1"/>
    <sheet name="24.1." sheetId="2" r:id="rId2"/>
    <sheet name="24.2 parteneriat" sheetId="3" r:id="rId3"/>
    <sheet name="24.2.1" sheetId="4" r:id="rId4"/>
    <sheet name="24.2.2" sheetId="5" r:id="rId5"/>
    <sheet name="24.2.n" sheetId="6" r:id="rId6"/>
    <sheet name="24.3" sheetId="7" r:id="rId7"/>
    <sheet name="24.4.1" sheetId="8" r:id="rId8"/>
    <sheet name="24.5.1" sheetId="9" r:id="rId9"/>
  </sheets>
  <definedNames/>
  <calcPr fullCalcOnLoad="1"/>
</workbook>
</file>

<file path=xl/sharedStrings.xml><?xml version="1.0" encoding="utf-8"?>
<sst xmlns="http://schemas.openxmlformats.org/spreadsheetml/2006/main" count="875" uniqueCount="262">
  <si>
    <t xml:space="preserve">  TVA</t>
  </si>
  <si>
    <t>- manager de proiect</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</si>
  <si>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</si>
  <si>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</si>
  <si>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</si>
  <si>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</si>
  <si>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</si>
  <si>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</si>
  <si>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</si>
  <si>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</si>
  <si>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</si>
  <si>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</si>
  <si>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</si>
  <si>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</si>
  <si>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</si>
  <si>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</si>
  <si>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</si>
  <si>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</si>
  <si>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</si>
  <si>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</si>
  <si>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</si>
  <si>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</si>
  <si>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</si>
  <si>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</si>
  <si>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</si>
  <si>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</si>
  <si>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</si>
  <si>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</si>
  <si>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</si>
  <si>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</si>
  <si>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</si>
  <si>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</si>
  <si>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</si>
  <si>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</si>
  <si>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 xml:space="preserve">B. Cheltuieli neeligibile </t>
  </si>
  <si>
    <t>C.TVA deductibilă neeligibilă</t>
  </si>
  <si>
    <t>Total cheltuieli neeligibile( B+C)</t>
  </si>
  <si>
    <t>D. Valoare totală proiect</t>
  </si>
  <si>
    <t>TOTAL  PROIECT (Total A + total B)</t>
  </si>
  <si>
    <t>TOTAL  PROIECT cu TVA</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</si>
  <si>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</si>
  <si>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</si>
  <si>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</si>
  <si>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</si>
  <si>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</si>
  <si>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</si>
  <si>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</si>
  <si>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</si>
  <si>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</si>
  <si>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</si>
  <si>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</si>
  <si>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</si>
  <si>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</si>
  <si>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</si>
  <si>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</si>
  <si>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</si>
  <si>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</si>
  <si>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</si>
  <si>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</si>
  <si>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</si>
  <si>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</si>
  <si>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</si>
  <si>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</si>
  <si>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</si>
  <si>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</si>
  <si>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</si>
  <si>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</si>
  <si>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</si>
  <si>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 valoarea eligibila a proiectului * 19,36/100 * 80/100</t>
  </si>
  <si>
    <t>'=valoarea eligibila a proiectului * 80,64/100*  85/100</t>
  </si>
  <si>
    <t>=valoarea eligibila a proiectului * 19,36/100 * 80/100</t>
  </si>
  <si>
    <t>7=5*6</t>
  </si>
  <si>
    <t>=valoarea eligibilă a proiectului * 19,36% *  80%</t>
  </si>
  <si>
    <t xml:space="preserve">'=valoarea eligibilă a proiectului * 80,64%* 85% </t>
  </si>
  <si>
    <t>'=valoarea eligibilă a proiectului * 19,36% *20%</t>
  </si>
  <si>
    <t>'=valoarea eligibilă a proiectului * 80,64%* 15%</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</si>
  <si>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</si>
  <si>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</si>
  <si>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</si>
  <si>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</si>
  <si>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</si>
  <si>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</si>
  <si>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</si>
  <si>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</si>
  <si>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</si>
  <si>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</si>
  <si>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</si>
  <si>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</si>
  <si>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</si>
  <si>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</si>
  <si>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</si>
  <si>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</si>
  <si>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</si>
  <si>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</si>
  <si>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</si>
  <si>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</si>
  <si>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</si>
  <si>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</si>
  <si>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</si>
  <si>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</si>
  <si>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</si>
  <si>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</si>
  <si>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 xml:space="preserve">se vor bugeta costurile aferente achiziției de  licențe și software  pentru echipamentele informatice necesare desfășurării exclusiv activităților echipei de implementare a proiectului.                  </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</si>
  <si>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</si>
  <si>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</si>
  <si>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</si>
  <si>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</si>
  <si>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cheltuieli de deplasare pentru personal propriu și transport de bunuri</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</si>
  <si>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</si>
  <si>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</si>
  <si>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</si>
  <si>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</si>
  <si>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</si>
  <si>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</si>
  <si>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</si>
  <si>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</si>
  <si>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</si>
  <si>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</si>
  <si>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</si>
  <si>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</si>
  <si>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</si>
  <si>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</si>
  <si>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</si>
  <si>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</si>
  <si>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</si>
  <si>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</si>
  <si>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</si>
  <si>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</si>
  <si>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</si>
  <si>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</si>
  <si>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</si>
  <si>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</si>
  <si>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</si>
  <si>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</si>
  <si>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</si>
  <si>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</si>
  <si>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</si>
  <si>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</si>
  <si>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</si>
  <si>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</si>
  <si>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</si>
  <si>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</si>
  <si>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</si>
  <si>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</si>
  <si>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</si>
  <si>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</si>
  <si>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</si>
  <si>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</si>
  <si>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</si>
  <si>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</si>
  <si>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</si>
  <si>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</si>
  <si>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</si>
  <si>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</si>
  <si>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</si>
  <si>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</si>
  <si>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</si>
  <si>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</si>
  <si>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</si>
  <si>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</si>
  <si>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</si>
  <si>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</si>
  <si>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</si>
  <si>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</si>
  <si>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</si>
  <si>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</si>
  <si>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</si>
  <si>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</si>
  <si>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</si>
  <si>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</si>
  <si>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</si>
  <si>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</si>
  <si>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</si>
  <si>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</si>
  <si>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</si>
  <si>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</si>
  <si>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</si>
  <si>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</si>
  <si>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estimat nr persoanexdeplasarixcost deplasare/proiect(similar randul 26)</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</si>
  <si>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</si>
  <si>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</si>
  <si>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</si>
  <si>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achiziţia de bunuri și materiale de natura obiectelor de inventar
materiale consumabile inclusiv  produse/auxiliare necesare  pentru o reuniuni de lucru /evenimente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</si>
  <si>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</si>
  <si>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</si>
  <si>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</si>
  <si>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</si>
  <si>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</si>
  <si>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</si>
  <si>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</si>
  <si>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</si>
  <si>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</si>
  <si>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</si>
  <si>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24.5.1  ÎNCADRAREA ÎN CATEGORII DE INTERVENȚII A PROIECTULUI NAȚIONAL</t>
  </si>
  <si>
    <t>24.4.1 PACHETUL DE FINANȚARE A  PROIECTULUI  NAȚIONAL</t>
  </si>
  <si>
    <t>24.3 BUGET SINTETIC</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</si>
  <si>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</si>
  <si>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</si>
  <si>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</si>
  <si>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</si>
  <si>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</si>
  <si>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</si>
  <si>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</si>
  <si>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</si>
  <si>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</si>
  <si>
    <t>cheltuieli  salarii si deplasari echipa de management a proiectului</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</si>
  <si>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</si>
  <si>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</si>
  <si>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</si>
  <si>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</si>
  <si>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</si>
  <si>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</si>
  <si>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Cheltuieli cu mijloace fixe, echipamentele de calcul și echipamentele periferice de calcul, mobilierul și aparatura birotică, altele decat cele necesare managementului de proiect</t>
  </si>
  <si>
    <t xml:space="preserve">                                                                       
 Se vor bugeta costuri aferente  mijloacelor fixe, echipamentelor/perifericelor de calcul numai în cazul în care sunt absolut necesare implementării proiectului.</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</si>
  <si>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</si>
  <si>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</si>
  <si>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</si>
  <si>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4 ore/zi * 21 zile/luna*24 luni</t>
  </si>
  <si>
    <t>2 ore/zi * 10 zile/luna*24 luni</t>
  </si>
  <si>
    <t>1 ora/zi * 7 zile/luna*24 luni</t>
  </si>
  <si>
    <t>4 ore/zi * 10zile/luna*24 luni</t>
  </si>
  <si>
    <t>2 ore/zi * 5 zile/luna*24 luni</t>
  </si>
  <si>
    <t>trebuie să fie egală cu  totalul cheltuielilor neeligibile din secțiunea 24.3</t>
  </si>
  <si>
    <t>trebuie să fie egală cu totalul cheltuielilor eligibile din secțiunea 24.3</t>
  </si>
  <si>
    <t xml:space="preserve"> Asistenţa financiară nerambursabilă (FSE)</t>
  </si>
  <si>
    <t xml:space="preserve">Valoarea eligibila a proiectului </t>
  </si>
  <si>
    <t xml:space="preserve">= valoarea eligibila a proiectului * 19,36/100 </t>
  </si>
  <si>
    <t>'=valoarea eligibila a proiectului * 80,64/100</t>
  </si>
  <si>
    <t xml:space="preserve">=valoarea eligibila a proiectului * 19,36/100 </t>
  </si>
  <si>
    <r>
      <t>=valoarea eligibila a proiectului  aferentă contribuției</t>
    </r>
    <r>
      <rPr>
        <b/>
        <i/>
        <sz val="10"/>
        <color indexed="8"/>
        <rFont val="Trebuchet MS"/>
        <family val="2"/>
      </rPr>
      <t xml:space="preserve"> estimate la acest tip de intervenție</t>
    </r>
    <r>
      <rPr>
        <i/>
        <sz val="10"/>
        <color indexed="8"/>
        <rFont val="Trebuchet MS"/>
        <family val="2"/>
      </rPr>
      <t>* 19,36/100 * 80/100</t>
    </r>
  </si>
  <si>
    <r>
      <t>=valoarea eligibila a proiectului  aferentă contribuției</t>
    </r>
    <r>
      <rPr>
        <b/>
        <i/>
        <sz val="10"/>
        <color indexed="8"/>
        <rFont val="Trebuchet MS"/>
        <family val="2"/>
      </rPr>
      <t xml:space="preserve"> 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</si>
  <si>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</si>
  <si>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</si>
  <si>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19,36/100 *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</si>
  <si>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</si>
  <si>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</si>
  <si>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</si>
  <si>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</si>
  <si>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</si>
  <si>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</si>
  <si>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</si>
  <si>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</si>
  <si>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</si>
  <si>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</si>
  <si>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</si>
  <si>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3laptop,2imprimante, 4 dulapuri,4  scaune,etc</t>
  </si>
  <si>
    <t>24.2.1 DETALIEREA COSTURILOR PROIECTULUI PE REZULTATE ȘI ACTIVITĂȚI - PARTENER N</t>
  </si>
  <si>
    <t>24.2.1 DETALIEREA COSTURILOR PROIECTULUI PE REZULTATE ȘI ACTIVITĂȚI -  PARTENER 1</t>
  </si>
  <si>
    <t>24.1 DETALIEREA COSTURILOR PROIECTULUI PE REZULTATE ȘI ACTIVITĂȚI -LIDER</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</si>
  <si>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autovehicol sau alt mijloc de transport. 
2.La estimarea costurilor se va ține cont de limita stabilită prin H.G. nr. 399/2015, respectiv  15.000 euro fără TVA pentru fiecare autovehicul sau alt mijloc de transport.               </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</si>
  <si>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capitolul bugetar 10.
3. se vor bugeta numai costurile necesare pentru desfășurarea altor activități decât managementul proiectului</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</si>
  <si>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</si>
  <si>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r>
      <t>cheltuieli cu achiziția de mijloace de transport</t>
    </r>
    <r>
      <rPr>
        <b/>
        <sz val="8"/>
        <color indexed="8"/>
        <rFont val="Trebuchet MS"/>
        <family val="2"/>
      </rPr>
      <t xml:space="preserve"> indispensabile pentru atingerea obiectivului operatiunii</t>
    </r>
  </si>
  <si>
    <t>estimat nr persoanexdeplasarixcost deplasare/proiect (similar randul 23)</t>
  </si>
  <si>
    <t xml:space="preserve">achizitionarea de echipamente de calcul/periferice de calcul, mobilier și aparatura birotică pt echipa de management (justificate similar randul 23) </t>
  </si>
  <si>
    <t xml:space="preserve">achizitionarea de licente(justificate similar randul 23) </t>
  </si>
  <si>
    <t xml:space="preserve">achizitionarea de obiecte promotionale(justificate similar randul 23) </t>
  </si>
  <si>
    <r>
      <t xml:space="preserve">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20% din valoarea eligibilă a proiectului, la momentul contractării; Cheltuielile FEDR se compun din următoarele categorii/subcategorii de cheltuieli: cheltuieli de leasing cu achiziție, cheltuieli cu achiziționarea de mijloace de transport, cheltuieli cu mijloace fixe pentru echipa de management(echipamentele de calcul și echipamentele periferice de calcul, mobilierul și aparatura birotică)  precum și cheltuieli de tip FEDR  necesare pentru implementarea proiectului (cheltuieli cu mijloace fixe, echipamentele de calcul și echipamentele periferice de calcul, mobilierul și aparatura birotică);
Cheltuielile generale de administrație nu vor depăși 7% din valoarea eligibilă a proiectului, la momentul contractării;
</t>
    </r>
    <r>
      <rPr>
        <sz val="8"/>
        <rFont val="Trebuchet MS"/>
        <family val="2"/>
      </rPr>
      <t>Cheltuielile salariale pentru echipa de management a proiectului nu vor depăși 12% din valoarea eligibilă a proiectului, la momentul contractării.</t>
    </r>
    <r>
      <rPr>
        <sz val="8"/>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</si>
  <si>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</si>
  <si>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Pentru toate cazurile în care TVA este nedeductibilă si nerecuperabila valoarea din celula D38 va fi 0, în  cazul în care TVA este deductibilă si recuperabilă,valoarea din celula D38 va fi egală cu valoarea din celula E30.</t>
  </si>
  <si>
    <t>= (valoarea eligibila a proiectului -valoarea eligibilă a proiectului aferenta codului 1 pentru regiunea mai dezvoltată-valoarea eligibilă a proiectului aferenta codului 2 pentru regiunea mai dezvoltată)*19.36/100</t>
  </si>
  <si>
    <t>= (valoarea eligibila a proiectului -valoarea eligibilă a proiectului aferenta codului 1 pentru regiunea mai puțin dezvoltată-valoarea eligibilă a proiectului aferenta codului 2 pentru regiunea mai puțin dezvoltată)*80,64/100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</si>
</sst>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66">
    <font>
      <sz val="11"/>
      <color theme="1"/>
      <name val="Calibri"/>
      <family val="2"/>
    </font>
    <font>
      <sz val="11"/>
      <color indexed="8"/>
      <name val="Calibri"/>
      <family val="2"/>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b/>
      <i/>
      <sz val="10"/>
      <color indexed="8"/>
      <name val="Trebuchet MS"/>
      <family val="2"/>
    </font>
    <font>
      <sz val="10"/>
      <color indexed="8"/>
      <name val="Trebuchet MS"/>
      <family val="2"/>
    </font>
    <font>
      <i/>
      <sz val="10"/>
      <name val="Trebuchet MS"/>
      <family val="2"/>
    </font>
    <font>
      <b/>
      <sz val="8"/>
      <color indexed="8"/>
      <name val="Trebuchet MS"/>
      <family val="2"/>
    </font>
    <font>
      <sz val="8"/>
      <color indexed="8"/>
      <name val="Trebuchet MS"/>
      <family val="2"/>
    </font>
    <font>
      <sz val="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7"/>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rebuchet MS"/>
      <family val="2"/>
    </font>
    <font>
      <sz val="11"/>
      <color indexed="8"/>
      <name val="Trebuchet MS"/>
      <family val="2"/>
    </font>
    <font>
      <b/>
      <sz val="10"/>
      <color indexed="63"/>
      <name val="Trebuchet MS"/>
      <family val="2"/>
    </font>
    <font>
      <sz val="10"/>
      <color indexed="63"/>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7"/>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11"/>
      <color rgb="FF000000"/>
      <name val="Trebuchet MS"/>
      <family val="2"/>
    </font>
    <font>
      <b/>
      <sz val="8"/>
      <color theme="1"/>
      <name val="Trebuchet MS"/>
      <family val="2"/>
    </font>
    <font>
      <sz val="8"/>
      <color theme="1"/>
      <name val="Trebuchet MS"/>
      <family val="2"/>
    </font>
    <font>
      <sz val="8"/>
      <color rgb="FF000000"/>
      <name val="Trebuchet MS"/>
      <family val="2"/>
    </font>
    <font>
      <sz val="11"/>
      <color theme="1"/>
      <name val="Trebuchet MS"/>
      <family val="2"/>
    </font>
    <font>
      <i/>
      <sz val="10"/>
      <color rgb="FF000000"/>
      <name val="Trebuchet MS"/>
      <family val="2"/>
    </font>
    <font>
      <i/>
      <sz val="10"/>
      <color theme="1"/>
      <name val="Trebuchet MS"/>
      <family val="2"/>
    </font>
    <font>
      <b/>
      <i/>
      <sz val="10"/>
      <color theme="1"/>
      <name val="Trebuchet MS"/>
      <family val="2"/>
    </font>
    <font>
      <b/>
      <sz val="10"/>
      <color rgb="FF4F4F4F"/>
      <name val="Trebuchet MS"/>
      <family val="2"/>
    </font>
    <font>
      <sz val="10"/>
      <color rgb="FF4F4F4F"/>
      <name val="Trebuchet MS"/>
      <family val="2"/>
    </font>
    <font>
      <b/>
      <sz val="8"/>
      <color rgb="FF00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C4C4C4"/>
        <bgColor indexed="64"/>
      </patternFill>
    </fill>
    <fill>
      <patternFill patternType="solid">
        <fgColor theme="0" tint="-0.24997000396251678"/>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thin"/>
      <right/>
      <top style="thin"/>
      <bottom style="thin"/>
    </border>
    <border>
      <left style="medium"/>
      <right style="medium"/>
      <top style="medium"/>
      <bottom/>
    </border>
    <border>
      <left style="medium"/>
      <right style="medium"/>
      <top style="medium"/>
      <bottom style="medium"/>
    </border>
    <border>
      <left style="medium"/>
      <right style="medium"/>
      <top/>
      <bottom style="medium"/>
    </border>
    <border>
      <left/>
      <right style="medium"/>
      <top/>
      <bottom style="medium"/>
    </border>
    <border>
      <left/>
      <right style="medium"/>
      <top/>
      <bottom/>
    </border>
    <border>
      <left style="medium"/>
      <right/>
      <top/>
      <bottom style="medium"/>
    </border>
    <border>
      <left style="thin"/>
      <right style="thin"/>
      <top style="medium"/>
      <bottom style="medium"/>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color indexed="63"/>
      </bottom>
    </border>
    <border>
      <left style="thin"/>
      <right style="thin"/>
      <top style="thin"/>
      <bottom style="medium"/>
    </border>
    <border>
      <left style="thin"/>
      <right style="medium"/>
      <top style="thin"/>
      <bottom style="medium"/>
    </border>
    <border>
      <left/>
      <right style="thin"/>
      <top style="thin"/>
      <bottom style="thin"/>
    </border>
    <border>
      <left style="thin"/>
      <right/>
      <top style="thin"/>
      <bottom/>
    </border>
    <border>
      <left style="thin"/>
      <right/>
      <top/>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color indexed="63"/>
      </bottom>
    </border>
    <border>
      <left style="thin"/>
      <right style="thin"/>
      <top/>
      <bottom/>
    </border>
    <border>
      <left style="medium"/>
      <right style="thin"/>
      <top>
        <color indexed="63"/>
      </top>
      <bottom>
        <color indexed="63"/>
      </bottom>
    </border>
    <border>
      <left>
        <color indexed="63"/>
      </left>
      <right style="medium">
        <color rgb="FFA8A8A8"/>
      </right>
      <top style="medium">
        <color rgb="FFA8A8A8"/>
      </top>
      <bottom>
        <color indexed="63"/>
      </bottom>
    </border>
    <border>
      <left>
        <color indexed="63"/>
      </left>
      <right style="medium">
        <color rgb="FFA8A8A8"/>
      </right>
      <top>
        <color indexed="63"/>
      </top>
      <bottom>
        <color indexed="63"/>
      </bottom>
    </border>
    <border>
      <left>
        <color indexed="63"/>
      </left>
      <right style="medium">
        <color rgb="FFA8A8A8"/>
      </right>
      <top>
        <color indexed="63"/>
      </top>
      <bottom style="medium">
        <color rgb="FFA8A8A8"/>
      </bottom>
    </border>
    <border>
      <left style="medium">
        <color rgb="FFA8A8A8"/>
      </left>
      <right style="medium">
        <color rgb="FFA8A8A8"/>
      </right>
      <top style="medium">
        <color rgb="FFA8A8A8"/>
      </top>
      <bottom>
        <color indexed="63"/>
      </bottom>
    </border>
    <border>
      <left style="medium">
        <color rgb="FFA8A8A8"/>
      </left>
      <right style="medium">
        <color rgb="FFA8A8A8"/>
      </right>
      <top>
        <color indexed="63"/>
      </top>
      <bottom>
        <color indexed="63"/>
      </bottom>
    </border>
    <border>
      <left style="medium">
        <color rgb="FFA8A8A8"/>
      </left>
      <right style="medium">
        <color rgb="FFA8A8A8"/>
      </right>
      <top>
        <color indexed="63"/>
      </top>
      <bottom style="medium">
        <color rgb="FFA8A8A8"/>
      </bottom>
    </border>
    <border>
      <left style="thin"/>
      <right style="medium"/>
      <top>
        <color indexed="63"/>
      </top>
      <bottom style="thin"/>
    </border>
    <border>
      <left style="medium">
        <color rgb="FFA8A8A8"/>
      </left>
      <right>
        <color indexed="63"/>
      </right>
      <top style="medium">
        <color rgb="FFA8A8A8"/>
      </top>
      <bottom>
        <color indexed="63"/>
      </bottom>
    </border>
    <border>
      <left style="medium">
        <color rgb="FFA8A8A8"/>
      </left>
      <right>
        <color indexed="63"/>
      </right>
      <top>
        <color indexed="63"/>
      </top>
      <bottom>
        <color indexed="63"/>
      </bottom>
    </border>
    <border>
      <left style="medium"/>
      <right style="thin"/>
      <top style="thin"/>
      <bottom style="medium"/>
    </border>
    <border>
      <left style="medium"/>
      <right style="thin"/>
      <top style="thin"/>
      <bottom>
        <color indexed="63"/>
      </bottom>
    </border>
    <border>
      <left style="medium"/>
      <right style="thin"/>
      <top>
        <color indexed="63"/>
      </top>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style="medium"/>
    </border>
    <border>
      <left/>
      <right style="thin"/>
      <top style="thin"/>
      <bottom/>
    </border>
    <border>
      <left/>
      <right style="thin"/>
      <top/>
      <bottom style="thin"/>
    </border>
    <border>
      <left style="medium"/>
      <right>
        <color indexed="63"/>
      </right>
      <top style="medium"/>
      <bottom style="thin"/>
    </border>
    <border>
      <left style="medium"/>
      <right/>
      <top style="thin"/>
      <bottom style="thin"/>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25">
    <xf numFmtId="0" fontId="0" fillId="0" borderId="0" xfId="0" applyFont="1" applyAlignment="1">
      <alignment/>
    </xf>
    <xf numFmtId="0" fontId="2" fillId="0" borderId="0" xfId="0" applyFont="1" applyAlignment="1">
      <alignment/>
    </xf>
    <xf numFmtId="0" fontId="53" fillId="0" borderId="0" xfId="0" applyFont="1" applyAlignment="1">
      <alignment/>
    </xf>
    <xf numFmtId="0" fontId="3" fillId="0" borderId="0" xfId="0" applyFont="1" applyAlignment="1">
      <alignment/>
    </xf>
    <xf numFmtId="0" fontId="54" fillId="0" borderId="0" xfId="0" applyFont="1" applyAlignment="1">
      <alignment/>
    </xf>
    <xf numFmtId="0" fontId="2" fillId="33" borderId="10" xfId="0" applyFont="1" applyFill="1" applyBorder="1" applyAlignment="1">
      <alignment horizontal="center" vertical="center" wrapText="1"/>
    </xf>
    <xf numFmtId="0" fontId="55" fillId="0" borderId="0" xfId="0" applyFont="1" applyBorder="1" applyAlignment="1">
      <alignment/>
    </xf>
    <xf numFmtId="0" fontId="6" fillId="0" borderId="0" xfId="0" applyFont="1" applyBorder="1" applyAlignment="1">
      <alignment/>
    </xf>
    <xf numFmtId="0" fontId="54" fillId="0" borderId="0" xfId="0" applyFont="1" applyAlignment="1">
      <alignment horizontal="right"/>
    </xf>
    <xf numFmtId="4" fontId="54" fillId="0" borderId="0" xfId="0" applyNumberFormat="1" applyFont="1" applyAlignment="1">
      <alignment horizontal="right"/>
    </xf>
    <xf numFmtId="0" fontId="53" fillId="0" borderId="0" xfId="0" applyFont="1" applyAlignment="1">
      <alignment/>
    </xf>
    <xf numFmtId="0" fontId="54" fillId="34" borderId="0" xfId="0" applyFont="1" applyFill="1" applyAlignment="1">
      <alignment/>
    </xf>
    <xf numFmtId="0" fontId="53" fillId="34" borderId="0" xfId="0" applyFont="1" applyFill="1" applyAlignment="1">
      <alignment/>
    </xf>
    <xf numFmtId="0" fontId="56" fillId="35" borderId="10" xfId="0" applyFont="1" applyFill="1" applyBorder="1" applyAlignment="1">
      <alignment horizontal="center" vertical="top" wrapText="1"/>
    </xf>
    <xf numFmtId="0" fontId="57" fillId="0" borderId="0" xfId="0" applyFont="1" applyAlignment="1">
      <alignment/>
    </xf>
    <xf numFmtId="0" fontId="57" fillId="0" borderId="0" xfId="0" applyFont="1" applyAlignment="1">
      <alignment vertical="top"/>
    </xf>
    <xf numFmtId="0" fontId="57" fillId="0" borderId="0" xfId="0" applyFont="1" applyAlignment="1">
      <alignment vertical="center"/>
    </xf>
    <xf numFmtId="0" fontId="57" fillId="0" borderId="0" xfId="0" applyFont="1" applyAlignment="1">
      <alignment horizontal="right" vertical="top"/>
    </xf>
    <xf numFmtId="0" fontId="4" fillId="34" borderId="11" xfId="0" applyFont="1" applyFill="1" applyBorder="1" applyAlignment="1">
      <alignment horizontal="center" vertical="center" wrapText="1"/>
    </xf>
    <xf numFmtId="0" fontId="57" fillId="34" borderId="0" xfId="0" applyFont="1" applyFill="1" applyAlignment="1">
      <alignment horizontal="right" vertical="top"/>
    </xf>
    <xf numFmtId="0" fontId="57" fillId="34" borderId="0" xfId="0" applyFont="1" applyFill="1" applyAlignment="1">
      <alignment vertical="top"/>
    </xf>
    <xf numFmtId="0" fontId="57" fillId="34" borderId="0" xfId="0" applyFont="1" applyFill="1" applyBorder="1" applyAlignment="1">
      <alignment horizontal="right" vertical="top"/>
    </xf>
    <xf numFmtId="0" fontId="57" fillId="0" borderId="0" xfId="0" applyFont="1" applyBorder="1" applyAlignment="1">
      <alignment/>
    </xf>
    <xf numFmtId="0" fontId="58" fillId="34" borderId="0" xfId="0" applyFont="1" applyFill="1" applyBorder="1" applyAlignment="1">
      <alignment wrapText="1"/>
    </xf>
    <xf numFmtId="0" fontId="58" fillId="34" borderId="0" xfId="0" applyFont="1" applyFill="1" applyBorder="1" applyAlignment="1">
      <alignment horizontal="center"/>
    </xf>
    <xf numFmtId="0" fontId="57" fillId="34" borderId="0" xfId="0" applyFont="1" applyFill="1" applyBorder="1" applyAlignment="1">
      <alignment vertical="top"/>
    </xf>
    <xf numFmtId="4" fontId="53" fillId="34" borderId="10" xfId="0" applyNumberFormat="1" applyFont="1" applyFill="1" applyBorder="1" applyAlignment="1">
      <alignment vertical="center"/>
    </xf>
    <xf numFmtId="4" fontId="53" fillId="34" borderId="10" xfId="0" applyNumberFormat="1" applyFont="1" applyFill="1" applyBorder="1" applyAlignment="1">
      <alignment horizontal="right" vertical="center"/>
    </xf>
    <xf numFmtId="4" fontId="2" fillId="34" borderId="10" xfId="57" applyNumberFormat="1" applyFont="1" applyFill="1" applyBorder="1" applyAlignment="1">
      <alignment horizontal="right" vertical="center" wrapText="1"/>
      <protection/>
    </xf>
    <xf numFmtId="0" fontId="57" fillId="34" borderId="10" xfId="0" applyFont="1" applyFill="1" applyBorder="1" applyAlignment="1">
      <alignment horizontal="left" vertical="center" wrapText="1"/>
    </xf>
    <xf numFmtId="0" fontId="59" fillId="0" borderId="0" xfId="0" applyFont="1" applyAlignment="1">
      <alignment/>
    </xf>
    <xf numFmtId="0" fontId="3" fillId="0" borderId="10" xfId="0" applyFont="1" applyBorder="1" applyAlignment="1">
      <alignment horizontal="center" vertical="center"/>
    </xf>
    <xf numFmtId="0" fontId="3" fillId="0" borderId="12" xfId="0" applyFont="1" applyBorder="1" applyAlignment="1">
      <alignment horizontal="center" vertical="center"/>
    </xf>
    <xf numFmtId="10" fontId="60" fillId="0" borderId="10" xfId="0" applyNumberFormat="1" applyFont="1" applyBorder="1" applyAlignment="1" quotePrefix="1">
      <alignment vertical="top" wrapText="1"/>
    </xf>
    <xf numFmtId="0" fontId="3" fillId="0" borderId="0" xfId="0" applyFont="1" applyBorder="1" applyAlignment="1">
      <alignment/>
    </xf>
    <xf numFmtId="49" fontId="8" fillId="0" borderId="13" xfId="0" applyNumberFormat="1" applyFont="1" applyBorder="1" applyAlignment="1">
      <alignment horizontal="center" vertical="top" wrapText="1"/>
    </xf>
    <xf numFmtId="0" fontId="8" fillId="0" borderId="14" xfId="0" applyFont="1" applyBorder="1" applyAlignment="1">
      <alignment vertical="top" wrapText="1"/>
    </xf>
    <xf numFmtId="2" fontId="8" fillId="0" borderId="13" xfId="0" applyNumberFormat="1" applyFont="1" applyBorder="1" applyAlignment="1">
      <alignment vertical="top" wrapText="1"/>
    </xf>
    <xf numFmtId="9" fontId="5" fillId="0" borderId="13" xfId="0" applyNumberFormat="1" applyFont="1" applyBorder="1" applyAlignment="1" quotePrefix="1">
      <alignment vertical="top" wrapText="1"/>
    </xf>
    <xf numFmtId="10" fontId="5" fillId="0" borderId="13" xfId="0" applyNumberFormat="1" applyFont="1" applyBorder="1" applyAlignment="1" quotePrefix="1">
      <alignment vertical="top" wrapText="1"/>
    </xf>
    <xf numFmtId="49" fontId="8" fillId="0" borderId="14" xfId="0" applyNumberFormat="1" applyFont="1" applyBorder="1" applyAlignment="1">
      <alignment horizontal="center" vertical="top" wrapText="1"/>
    </xf>
    <xf numFmtId="4" fontId="8" fillId="0" borderId="14" xfId="0" applyNumberFormat="1" applyFont="1" applyBorder="1" applyAlignment="1">
      <alignment vertical="top" wrapText="1"/>
    </xf>
    <xf numFmtId="2" fontId="59" fillId="0" borderId="0" xfId="0" applyNumberFormat="1" applyFont="1" applyAlignment="1">
      <alignment/>
    </xf>
    <xf numFmtId="49" fontId="8" fillId="0" borderId="15" xfId="0" applyNumberFormat="1" applyFont="1" applyBorder="1" applyAlignment="1">
      <alignment horizontal="center" vertical="top" wrapText="1"/>
    </xf>
    <xf numFmtId="0" fontId="4" fillId="0" borderId="14" xfId="0" applyFont="1" applyBorder="1" applyAlignment="1">
      <alignment vertical="top" wrapText="1"/>
    </xf>
    <xf numFmtId="4" fontId="4" fillId="0" borderId="16" xfId="0" applyNumberFormat="1" applyFont="1" applyBorder="1" applyAlignment="1">
      <alignment vertical="top" wrapText="1"/>
    </xf>
    <xf numFmtId="0" fontId="8" fillId="0" borderId="13" xfId="0" applyFont="1" applyBorder="1" applyAlignment="1">
      <alignment horizontal="left" vertical="top" wrapText="1"/>
    </xf>
    <xf numFmtId="2" fontId="8" fillId="0" borderId="16" xfId="0" applyNumberFormat="1" applyFont="1" applyBorder="1" applyAlignment="1">
      <alignment vertical="top" wrapText="1"/>
    </xf>
    <xf numFmtId="10" fontId="5" fillId="34" borderId="13" xfId="0" applyNumberFormat="1" applyFont="1" applyFill="1" applyBorder="1" applyAlignment="1" quotePrefix="1">
      <alignment vertical="top" wrapText="1"/>
    </xf>
    <xf numFmtId="4" fontId="59" fillId="0" borderId="0" xfId="0" applyNumberFormat="1" applyFont="1" applyAlignment="1">
      <alignment/>
    </xf>
    <xf numFmtId="2" fontId="8" fillId="0" borderId="17" xfId="0" applyNumberFormat="1" applyFont="1" applyBorder="1" applyAlignment="1">
      <alignment vertical="top" wrapText="1"/>
    </xf>
    <xf numFmtId="49" fontId="8" fillId="0" borderId="18" xfId="0" applyNumberFormat="1" applyFont="1" applyBorder="1" applyAlignment="1">
      <alignment horizontal="center" vertical="top" wrapText="1"/>
    </xf>
    <xf numFmtId="0" fontId="8" fillId="0" borderId="14" xfId="0" applyFont="1" applyBorder="1" applyAlignment="1">
      <alignment horizontal="left" vertical="top" wrapText="1"/>
    </xf>
    <xf numFmtId="2" fontId="8" fillId="0" borderId="19" xfId="0" applyNumberFormat="1" applyFont="1" applyBorder="1" applyAlignment="1">
      <alignment vertical="top" wrapText="1"/>
    </xf>
    <xf numFmtId="10" fontId="5" fillId="34" borderId="14" xfId="0" applyNumberFormat="1" applyFont="1" applyFill="1" applyBorder="1" applyAlignment="1" quotePrefix="1">
      <alignment vertical="top" wrapText="1"/>
    </xf>
    <xf numFmtId="49" fontId="8" fillId="0" borderId="0" xfId="0" applyNumberFormat="1" applyFont="1" applyBorder="1" applyAlignment="1">
      <alignment horizontal="center" vertical="top" wrapText="1"/>
    </xf>
    <xf numFmtId="0" fontId="8" fillId="0" borderId="0" xfId="0" applyFont="1" applyBorder="1" applyAlignment="1">
      <alignment horizontal="left" vertical="top" wrapText="1"/>
    </xf>
    <xf numFmtId="2" fontId="8" fillId="0" borderId="0" xfId="0" applyNumberFormat="1" applyFont="1" applyBorder="1" applyAlignment="1">
      <alignment vertical="top" wrapText="1"/>
    </xf>
    <xf numFmtId="10" fontId="5" fillId="0" borderId="0" xfId="0" applyNumberFormat="1" applyFont="1" applyFill="1" applyBorder="1" applyAlignment="1" quotePrefix="1">
      <alignment vertical="top" wrapText="1"/>
    </xf>
    <xf numFmtId="0" fontId="61" fillId="0" borderId="0" xfId="0" applyFont="1" applyAlignment="1">
      <alignment/>
    </xf>
    <xf numFmtId="0" fontId="54" fillId="0" borderId="20" xfId="0" applyFont="1" applyBorder="1" applyAlignment="1">
      <alignment horizontal="center" vertical="center"/>
    </xf>
    <xf numFmtId="0" fontId="54" fillId="0" borderId="20" xfId="0" applyFont="1" applyBorder="1" applyAlignment="1">
      <alignment horizontal="center" vertical="center" wrapText="1"/>
    </xf>
    <xf numFmtId="0" fontId="54" fillId="0" borderId="10" xfId="0" applyFont="1" applyBorder="1" applyAlignment="1">
      <alignment/>
    </xf>
    <xf numFmtId="0" fontId="54" fillId="0" borderId="21" xfId="0" applyFont="1" applyBorder="1" applyAlignment="1">
      <alignment/>
    </xf>
    <xf numFmtId="0" fontId="54" fillId="0" borderId="22" xfId="0" applyFont="1" applyBorder="1" applyAlignment="1">
      <alignment horizontal="right"/>
    </xf>
    <xf numFmtId="0" fontId="54" fillId="0" borderId="22"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4" fillId="11" borderId="25" xfId="0" applyFont="1" applyFill="1" applyBorder="1" applyAlignment="1">
      <alignment/>
    </xf>
    <xf numFmtId="0" fontId="54" fillId="11" borderId="26" xfId="0" applyFont="1" applyFill="1" applyBorder="1" applyAlignment="1">
      <alignment/>
    </xf>
    <xf numFmtId="0" fontId="54" fillId="34" borderId="12" xfId="0" applyFont="1" applyFill="1" applyBorder="1" applyAlignment="1">
      <alignment horizontal="left" vertical="center" wrapText="1"/>
    </xf>
    <xf numFmtId="0" fontId="53" fillId="34" borderId="12" xfId="0" applyFont="1" applyFill="1" applyBorder="1" applyAlignment="1">
      <alignment horizontal="left" vertical="center" wrapText="1"/>
    </xf>
    <xf numFmtId="0" fontId="53" fillId="34" borderId="12" xfId="0" applyFont="1" applyFill="1" applyBorder="1" applyAlignment="1">
      <alignment vertical="center"/>
    </xf>
    <xf numFmtId="0" fontId="53" fillId="34" borderId="12" xfId="0" applyFont="1" applyFill="1" applyBorder="1" applyAlignment="1">
      <alignment horizontal="left" wrapText="1"/>
    </xf>
    <xf numFmtId="0" fontId="54" fillId="34" borderId="12" xfId="0" applyFont="1" applyFill="1" applyBorder="1" applyAlignment="1">
      <alignment/>
    </xf>
    <xf numFmtId="0" fontId="54" fillId="34" borderId="27" xfId="0" applyFont="1" applyFill="1" applyBorder="1" applyAlignment="1">
      <alignment/>
    </xf>
    <xf numFmtId="0" fontId="53" fillId="34" borderId="28" xfId="0" applyFont="1" applyFill="1" applyBorder="1" applyAlignment="1">
      <alignment horizontal="left" wrapText="1"/>
    </xf>
    <xf numFmtId="0" fontId="54" fillId="0" borderId="0" xfId="0" applyFont="1" applyBorder="1" applyAlignment="1">
      <alignment/>
    </xf>
    <xf numFmtId="0" fontId="53" fillId="0" borderId="12" xfId="0" applyFont="1" applyBorder="1" applyAlignment="1">
      <alignment horizontal="left" vertical="center" wrapText="1"/>
    </xf>
    <xf numFmtId="0" fontId="53" fillId="0" borderId="12" xfId="0" applyFont="1" applyBorder="1" applyAlignment="1">
      <alignment horizontal="left" wrapText="1"/>
    </xf>
    <xf numFmtId="0" fontId="54" fillId="0" borderId="10" xfId="0" applyFont="1" applyBorder="1" applyAlignment="1">
      <alignment/>
    </xf>
    <xf numFmtId="0" fontId="54" fillId="0" borderId="0" xfId="0" applyFont="1" applyBorder="1" applyAlignment="1">
      <alignment/>
    </xf>
    <xf numFmtId="0" fontId="53" fillId="0" borderId="0" xfId="0" applyFont="1" applyBorder="1" applyAlignment="1">
      <alignment horizontal="left" wrapText="1"/>
    </xf>
    <xf numFmtId="0" fontId="54" fillId="0" borderId="0" xfId="0" applyFont="1" applyBorder="1" applyAlignment="1">
      <alignment horizontal="center"/>
    </xf>
    <xf numFmtId="0" fontId="62" fillId="0" borderId="0" xfId="0" applyFont="1" applyAlignment="1">
      <alignment/>
    </xf>
    <xf numFmtId="0" fontId="54" fillId="0" borderId="0" xfId="0" applyFont="1" applyAlignment="1">
      <alignment horizontal="left"/>
    </xf>
    <xf numFmtId="0" fontId="54" fillId="0" borderId="0" xfId="0" applyFont="1" applyAlignment="1">
      <alignment/>
    </xf>
    <xf numFmtId="0" fontId="61" fillId="0" borderId="0" xfId="0" applyFont="1" applyAlignment="1">
      <alignment horizontal="left"/>
    </xf>
    <xf numFmtId="0" fontId="61" fillId="0" borderId="0" xfId="0" applyNumberFormat="1" applyFont="1" applyAlignment="1">
      <alignment/>
    </xf>
    <xf numFmtId="0" fontId="54" fillId="0" borderId="0" xfId="0" applyFont="1" applyAlignment="1">
      <alignment horizontal="right"/>
    </xf>
    <xf numFmtId="0" fontId="53" fillId="0" borderId="0" xfId="0" applyFont="1" applyAlignment="1">
      <alignment/>
    </xf>
    <xf numFmtId="4" fontId="54" fillId="0" borderId="0" xfId="0" applyNumberFormat="1" applyFont="1" applyAlignment="1">
      <alignment horizontal="right"/>
    </xf>
    <xf numFmtId="0" fontId="63" fillId="36" borderId="10" xfId="0" applyFont="1" applyFill="1" applyBorder="1" applyAlignment="1">
      <alignment horizontal="center" vertical="center" wrapText="1"/>
    </xf>
    <xf numFmtId="0" fontId="3" fillId="34" borderId="10" xfId="57" applyFont="1" applyFill="1" applyBorder="1" applyAlignment="1">
      <alignment horizontal="left" vertical="center" wrapText="1"/>
      <protection/>
    </xf>
    <xf numFmtId="3"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right" vertical="center" wrapText="1"/>
    </xf>
    <xf numFmtId="4" fontId="3" fillId="34" borderId="10" xfId="42" applyNumberFormat="1" applyFont="1" applyFill="1" applyBorder="1" applyAlignment="1">
      <alignment horizontal="right" vertical="center" wrapText="1"/>
    </xf>
    <xf numFmtId="3" fontId="3" fillId="34" borderId="10" xfId="0" applyNumberFormat="1" applyFont="1" applyFill="1" applyBorder="1" applyAlignment="1">
      <alignment vertical="center" wrapText="1"/>
    </xf>
    <xf numFmtId="0" fontId="3" fillId="34" borderId="10" xfId="57" applyFont="1" applyFill="1" applyBorder="1" applyAlignment="1">
      <alignment horizontal="left" vertical="top" wrapText="1"/>
      <protection/>
    </xf>
    <xf numFmtId="0" fontId="54" fillId="34" borderId="10" xfId="0" applyFont="1" applyFill="1" applyBorder="1" applyAlignment="1">
      <alignment/>
    </xf>
    <xf numFmtId="0" fontId="54" fillId="34" borderId="10" xfId="0" applyFont="1" applyFill="1" applyBorder="1" applyAlignment="1">
      <alignment horizontal="center" wrapText="1"/>
    </xf>
    <xf numFmtId="0" fontId="63" fillId="36" borderId="0" xfId="0" applyFont="1" applyFill="1" applyBorder="1" applyAlignment="1">
      <alignment horizontal="center" vertical="center"/>
    </xf>
    <xf numFmtId="0" fontId="54" fillId="34" borderId="10" xfId="0" applyFont="1" applyFill="1" applyBorder="1" applyAlignment="1">
      <alignment wrapText="1"/>
    </xf>
    <xf numFmtId="0" fontId="54" fillId="34" borderId="10" xfId="0" applyFont="1" applyFill="1" applyBorder="1" applyAlignment="1">
      <alignment horizontal="right"/>
    </xf>
    <xf numFmtId="4" fontId="54" fillId="34" borderId="10" xfId="0" applyNumberFormat="1" applyFont="1" applyFill="1" applyBorder="1" applyAlignment="1">
      <alignment horizontal="right"/>
    </xf>
    <xf numFmtId="0" fontId="54" fillId="34" borderId="0" xfId="0" applyFont="1" applyFill="1" applyAlignment="1">
      <alignment/>
    </xf>
    <xf numFmtId="0" fontId="3" fillId="34" borderId="10" xfId="0" applyFont="1" applyFill="1" applyBorder="1" applyAlignment="1" quotePrefix="1">
      <alignment vertical="center" wrapText="1"/>
    </xf>
    <xf numFmtId="0" fontId="64" fillId="34" borderId="10" xfId="0" applyFont="1" applyFill="1" applyBorder="1" applyAlignment="1">
      <alignment wrapText="1"/>
    </xf>
    <xf numFmtId="0" fontId="64" fillId="34" borderId="10" xfId="0" applyFont="1" applyFill="1" applyBorder="1" applyAlignment="1">
      <alignment horizontal="left" vertical="center" wrapText="1"/>
    </xf>
    <xf numFmtId="0" fontId="64" fillId="34" borderId="10" xfId="0" applyFont="1" applyFill="1" applyBorder="1" applyAlignment="1">
      <alignment vertical="top" wrapText="1"/>
    </xf>
    <xf numFmtId="0" fontId="3" fillId="34" borderId="12" xfId="57" applyFont="1" applyFill="1" applyBorder="1" applyAlignment="1">
      <alignment horizontal="left" vertical="top" wrapText="1"/>
      <protection/>
    </xf>
    <xf numFmtId="0" fontId="54" fillId="34" borderId="12" xfId="0" applyFont="1" applyFill="1" applyBorder="1" applyAlignment="1">
      <alignment horizontal="center" wrapText="1"/>
    </xf>
    <xf numFmtId="0" fontId="64" fillId="34" borderId="20" xfId="0" applyFont="1" applyFill="1" applyBorder="1" applyAlignment="1">
      <alignment horizontal="left" vertical="center" wrapText="1"/>
    </xf>
    <xf numFmtId="0" fontId="54" fillId="34" borderId="29" xfId="0" applyFont="1" applyFill="1" applyBorder="1" applyAlignment="1">
      <alignment/>
    </xf>
    <xf numFmtId="0" fontId="53" fillId="34" borderId="0" xfId="0" applyFont="1" applyFill="1" applyBorder="1" applyAlignment="1">
      <alignment horizontal="center" vertical="center" wrapText="1"/>
    </xf>
    <xf numFmtId="0" fontId="54" fillId="34" borderId="12" xfId="0" applyFont="1" applyFill="1" applyBorder="1" applyAlignment="1">
      <alignment/>
    </xf>
    <xf numFmtId="0" fontId="2" fillId="34" borderId="10" xfId="57" applyFont="1" applyFill="1" applyBorder="1" applyAlignment="1">
      <alignment horizontal="right" vertical="center" wrapText="1"/>
      <protection/>
    </xf>
    <xf numFmtId="0" fontId="53" fillId="34" borderId="10" xfId="0" applyFont="1" applyFill="1" applyBorder="1" applyAlignment="1">
      <alignment wrapText="1"/>
    </xf>
    <xf numFmtId="4" fontId="54" fillId="34" borderId="10" xfId="0" applyNumberFormat="1" applyFont="1" applyFill="1" applyBorder="1" applyAlignment="1">
      <alignment/>
    </xf>
    <xf numFmtId="0" fontId="64" fillId="34" borderId="10" xfId="0" applyFont="1" applyFill="1" applyBorder="1" applyAlignment="1">
      <alignment vertical="center" wrapText="1"/>
    </xf>
    <xf numFmtId="0" fontId="64" fillId="34" borderId="23" xfId="0" applyFont="1" applyFill="1" applyBorder="1" applyAlignment="1">
      <alignment vertical="center" wrapText="1"/>
    </xf>
    <xf numFmtId="0" fontId="53" fillId="34" borderId="30" xfId="0" applyFont="1" applyFill="1" applyBorder="1" applyAlignment="1">
      <alignment horizontal="center" vertical="center"/>
    </xf>
    <xf numFmtId="0" fontId="54" fillId="34" borderId="12" xfId="0" applyFont="1" applyFill="1" applyBorder="1" applyAlignment="1">
      <alignment wrapText="1"/>
    </xf>
    <xf numFmtId="0" fontId="53" fillId="34" borderId="10" xfId="0" applyFont="1" applyFill="1" applyBorder="1" applyAlignment="1">
      <alignment/>
    </xf>
    <xf numFmtId="0" fontId="53" fillId="34" borderId="12" xfId="0" applyFont="1" applyFill="1" applyBorder="1" applyAlignment="1">
      <alignment/>
    </xf>
    <xf numFmtId="4" fontId="53" fillId="34" borderId="10" xfId="0" applyNumberFormat="1" applyFont="1" applyFill="1" applyBorder="1" applyAlignment="1">
      <alignment/>
    </xf>
    <xf numFmtId="0" fontId="53" fillId="34" borderId="0" xfId="0" applyFont="1" applyFill="1" applyAlignment="1">
      <alignment/>
    </xf>
    <xf numFmtId="0" fontId="61" fillId="0" borderId="0" xfId="0" applyFont="1" applyAlignment="1">
      <alignment vertical="center"/>
    </xf>
    <xf numFmtId="0" fontId="61" fillId="0" borderId="0" xfId="0" applyNumberFormat="1" applyFont="1" applyAlignment="1">
      <alignment vertical="center"/>
    </xf>
    <xf numFmtId="0" fontId="54" fillId="34" borderId="31" xfId="0" applyFont="1" applyFill="1" applyBorder="1" applyAlignment="1">
      <alignment vertical="center" wrapText="1"/>
    </xf>
    <xf numFmtId="0" fontId="54" fillId="34" borderId="27" xfId="0" applyFont="1" applyFill="1" applyBorder="1" applyAlignment="1">
      <alignment vertical="center" wrapText="1"/>
    </xf>
    <xf numFmtId="4" fontId="54" fillId="34" borderId="10" xfId="0" applyNumberFormat="1" applyFont="1" applyFill="1" applyBorder="1" applyAlignment="1">
      <alignment horizontal="right" wrapText="1"/>
    </xf>
    <xf numFmtId="0" fontId="54" fillId="34" borderId="10" xfId="0" applyFont="1" applyFill="1" applyBorder="1" applyAlignment="1">
      <alignment horizontal="right" vertical="center"/>
    </xf>
    <xf numFmtId="4" fontId="54" fillId="34" borderId="10" xfId="0" applyNumberFormat="1" applyFont="1" applyFill="1" applyBorder="1" applyAlignment="1">
      <alignment horizontal="right" vertical="center"/>
    </xf>
    <xf numFmtId="0" fontId="54" fillId="34" borderId="10" xfId="0" applyFont="1" applyFill="1" applyBorder="1" applyAlignment="1">
      <alignment vertical="center"/>
    </xf>
    <xf numFmtId="4" fontId="54" fillId="34" borderId="12" xfId="0" applyNumberFormat="1" applyFont="1" applyFill="1" applyBorder="1" applyAlignment="1">
      <alignment horizontal="right" vertical="center"/>
    </xf>
    <xf numFmtId="0" fontId="53" fillId="16" borderId="10" xfId="0" applyFont="1" applyFill="1" applyBorder="1" applyAlignment="1">
      <alignment wrapText="1"/>
    </xf>
    <xf numFmtId="0" fontId="54" fillId="0" borderId="23" xfId="0" applyFont="1" applyFill="1" applyBorder="1" applyAlignment="1">
      <alignment/>
    </xf>
    <xf numFmtId="0" fontId="54" fillId="0" borderId="23" xfId="0" applyFont="1" applyFill="1" applyBorder="1" applyAlignment="1">
      <alignment horizontal="right" vertical="center"/>
    </xf>
    <xf numFmtId="4" fontId="54" fillId="0" borderId="23" xfId="0" applyNumberFormat="1" applyFont="1" applyFill="1" applyBorder="1" applyAlignment="1">
      <alignment horizontal="right" vertical="center"/>
    </xf>
    <xf numFmtId="0" fontId="54" fillId="0" borderId="10" xfId="0" applyFont="1" applyFill="1" applyBorder="1" applyAlignment="1">
      <alignment/>
    </xf>
    <xf numFmtId="0" fontId="54" fillId="0" borderId="0" xfId="0" applyFont="1" applyFill="1" applyAlignment="1">
      <alignment/>
    </xf>
    <xf numFmtId="0" fontId="53" fillId="34" borderId="30" xfId="0" applyFont="1" applyFill="1" applyBorder="1" applyAlignment="1">
      <alignment horizontal="center" vertical="center" wrapText="1"/>
    </xf>
    <xf numFmtId="4" fontId="54" fillId="34" borderId="0" xfId="0" applyNumberFormat="1" applyFont="1" applyFill="1" applyAlignment="1">
      <alignment horizontal="right" vertical="center"/>
    </xf>
    <xf numFmtId="0" fontId="53" fillId="34" borderId="10" xfId="0" applyFont="1" applyFill="1" applyBorder="1" applyAlignment="1">
      <alignment vertical="center"/>
    </xf>
    <xf numFmtId="0" fontId="54" fillId="0" borderId="10" xfId="0" applyFont="1" applyFill="1" applyBorder="1" applyAlignment="1">
      <alignment horizontal="left" wrapText="1"/>
    </xf>
    <xf numFmtId="0" fontId="54"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63" fillId="36" borderId="20" xfId="0" applyFont="1" applyFill="1" applyBorder="1" applyAlignment="1">
      <alignment horizontal="center" vertical="center" wrapText="1"/>
    </xf>
    <xf numFmtId="0" fontId="63" fillId="36" borderId="35" xfId="0" applyFont="1" applyFill="1" applyBorder="1" applyAlignment="1">
      <alignment horizontal="center" vertical="center"/>
    </xf>
    <xf numFmtId="0" fontId="54" fillId="0" borderId="35" xfId="0" applyFont="1" applyBorder="1" applyAlignment="1">
      <alignment/>
    </xf>
    <xf numFmtId="0" fontId="54" fillId="0" borderId="10" xfId="0" applyFont="1" applyBorder="1" applyAlignment="1">
      <alignment wrapText="1"/>
    </xf>
    <xf numFmtId="0" fontId="53" fillId="34" borderId="0" xfId="0" applyFont="1" applyFill="1" applyBorder="1" applyAlignment="1">
      <alignment horizontal="center" vertical="center" wrapText="1"/>
    </xf>
    <xf numFmtId="0" fontId="54" fillId="0" borderId="36" xfId="0" applyFont="1" applyBorder="1" applyAlignment="1">
      <alignment horizontal="center" vertical="center"/>
    </xf>
    <xf numFmtId="0" fontId="53" fillId="34" borderId="10" xfId="0" applyFont="1" applyFill="1" applyBorder="1" applyAlignment="1">
      <alignment horizontal="center" vertical="center" wrapText="1"/>
    </xf>
    <xf numFmtId="0" fontId="53" fillId="34" borderId="10" xfId="0" applyFont="1" applyFill="1" applyBorder="1" applyAlignment="1">
      <alignment horizontal="center" vertical="center"/>
    </xf>
    <xf numFmtId="0" fontId="54" fillId="0" borderId="10" xfId="0" applyFont="1" applyBorder="1" applyAlignment="1">
      <alignment horizontal="center"/>
    </xf>
    <xf numFmtId="0" fontId="54" fillId="0" borderId="22" xfId="0" applyFont="1" applyBorder="1" applyAlignment="1">
      <alignment horizontal="right" vertical="center"/>
    </xf>
    <xf numFmtId="0" fontId="54" fillId="0" borderId="22" xfId="0" applyFont="1" applyBorder="1" applyAlignment="1">
      <alignment horizontal="center" vertical="center"/>
    </xf>
    <xf numFmtId="0" fontId="53" fillId="34" borderId="10" xfId="0" applyFont="1" applyFill="1" applyBorder="1" applyAlignment="1">
      <alignment horizontal="center" vertical="center" wrapText="1"/>
    </xf>
    <xf numFmtId="0" fontId="53" fillId="34" borderId="10" xfId="0" applyFont="1" applyFill="1" applyBorder="1" applyAlignment="1">
      <alignment horizontal="center" vertical="center"/>
    </xf>
    <xf numFmtId="0" fontId="57" fillId="34" borderId="10" xfId="0" applyFont="1" applyFill="1" applyBorder="1" applyAlignment="1">
      <alignment horizontal="left" vertical="center"/>
    </xf>
    <xf numFmtId="0" fontId="57" fillId="34" borderId="0" xfId="0" applyFont="1" applyFill="1" applyAlignment="1">
      <alignment/>
    </xf>
    <xf numFmtId="0" fontId="57" fillId="34" borderId="23" xfId="0" applyFont="1" applyFill="1" applyBorder="1" applyAlignment="1">
      <alignment horizontal="left" vertical="top"/>
    </xf>
    <xf numFmtId="0" fontId="57" fillId="34" borderId="23" xfId="0" applyFont="1" applyFill="1" applyBorder="1" applyAlignment="1">
      <alignment horizontal="left" vertical="center" wrapText="1"/>
    </xf>
    <xf numFmtId="0" fontId="57" fillId="34" borderId="23" xfId="0" applyNumberFormat="1" applyFont="1" applyFill="1" applyBorder="1" applyAlignment="1">
      <alignment horizontal="left" vertical="center" wrapText="1"/>
    </xf>
    <xf numFmtId="0" fontId="57" fillId="34" borderId="10" xfId="0" applyFont="1" applyFill="1" applyBorder="1" applyAlignment="1">
      <alignment horizontal="left" vertical="top"/>
    </xf>
    <xf numFmtId="0" fontId="57" fillId="34" borderId="10" xfId="0" applyNumberFormat="1" applyFont="1" applyFill="1" applyBorder="1" applyAlignment="1">
      <alignment horizontal="left" vertical="center" wrapText="1"/>
    </xf>
    <xf numFmtId="0" fontId="57" fillId="34" borderId="10" xfId="57" applyFont="1" applyFill="1" applyBorder="1" applyAlignment="1">
      <alignment horizontal="left" vertical="center" wrapText="1"/>
      <protection/>
    </xf>
    <xf numFmtId="0" fontId="57" fillId="34" borderId="0" xfId="0" applyFont="1" applyFill="1" applyAlignment="1">
      <alignment vertical="center"/>
    </xf>
    <xf numFmtId="0" fontId="57" fillId="34" borderId="0" xfId="0" applyNumberFormat="1" applyFont="1" applyFill="1" applyAlignment="1">
      <alignment vertical="top"/>
    </xf>
    <xf numFmtId="0" fontId="53" fillId="36" borderId="10" xfId="0" applyFont="1" applyFill="1" applyBorder="1" applyAlignment="1">
      <alignment horizontal="center" vertical="center" wrapText="1"/>
    </xf>
    <xf numFmtId="0" fontId="53" fillId="36" borderId="37" xfId="0" applyFont="1" applyFill="1" applyBorder="1" applyAlignment="1">
      <alignment horizontal="center" vertical="center"/>
    </xf>
    <xf numFmtId="0" fontId="53" fillId="36" borderId="38" xfId="0" applyFont="1" applyFill="1" applyBorder="1" applyAlignment="1">
      <alignment horizontal="center" vertical="center"/>
    </xf>
    <xf numFmtId="0" fontId="53" fillId="36" borderId="39" xfId="0" applyFont="1" applyFill="1" applyBorder="1" applyAlignment="1">
      <alignment horizontal="center" vertical="center"/>
    </xf>
    <xf numFmtId="0" fontId="53" fillId="36" borderId="10" xfId="0" applyFont="1" applyFill="1" applyBorder="1" applyAlignment="1">
      <alignment horizontal="center" vertical="center"/>
    </xf>
    <xf numFmtId="0" fontId="53" fillId="36" borderId="0" xfId="0" applyFont="1" applyFill="1" applyBorder="1" applyAlignment="1">
      <alignment horizontal="center" vertical="center"/>
    </xf>
    <xf numFmtId="0" fontId="54" fillId="16" borderId="12" xfId="0" applyFont="1" applyFill="1" applyBorder="1" applyAlignment="1">
      <alignment vertical="center" wrapText="1"/>
    </xf>
    <xf numFmtId="0" fontId="54" fillId="34" borderId="12" xfId="0" applyFont="1" applyFill="1" applyBorder="1" applyAlignment="1" quotePrefix="1">
      <alignment vertical="center" wrapText="1"/>
    </xf>
    <xf numFmtId="0" fontId="54" fillId="34" borderId="10" xfId="57" applyFont="1" applyFill="1" applyBorder="1" applyAlignment="1">
      <alignment horizontal="left" vertical="center" wrapText="1"/>
      <protection/>
    </xf>
    <xf numFmtId="3" fontId="54"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4" fontId="54" fillId="34" borderId="10" xfId="42" applyNumberFormat="1" applyFont="1" applyFill="1" applyBorder="1" applyAlignment="1">
      <alignment horizontal="right" vertical="center" wrapText="1"/>
    </xf>
    <xf numFmtId="3" fontId="54" fillId="34" borderId="10" xfId="0" applyNumberFormat="1" applyFont="1" applyFill="1" applyBorder="1" applyAlignment="1">
      <alignment vertical="center" wrapText="1"/>
    </xf>
    <xf numFmtId="0" fontId="54" fillId="16" borderId="12"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34" borderId="12" xfId="0" applyFont="1" applyFill="1" applyBorder="1" applyAlignment="1">
      <alignment vertical="top" wrapText="1"/>
    </xf>
    <xf numFmtId="4" fontId="53" fillId="34" borderId="10" xfId="42" applyNumberFormat="1" applyFont="1" applyFill="1" applyBorder="1" applyAlignment="1">
      <alignment horizontal="right" vertical="center" wrapText="1"/>
    </xf>
    <xf numFmtId="0" fontId="54" fillId="16" borderId="12" xfId="0" applyFont="1" applyFill="1" applyBorder="1" applyAlignment="1">
      <alignment vertical="top" wrapText="1"/>
    </xf>
    <xf numFmtId="0" fontId="54" fillId="34" borderId="10" xfId="0" applyFont="1" applyFill="1" applyBorder="1" applyAlignment="1">
      <alignment horizontal="left" vertical="center" wrapText="1"/>
    </xf>
    <xf numFmtId="4" fontId="53" fillId="34" borderId="12" xfId="57" applyNumberFormat="1" applyFont="1" applyFill="1" applyBorder="1" applyAlignment="1">
      <alignment horizontal="right" vertical="center" wrapText="1"/>
      <protection/>
    </xf>
    <xf numFmtId="0" fontId="53" fillId="34" borderId="12" xfId="57" applyFont="1" applyFill="1" applyBorder="1" applyAlignment="1">
      <alignment horizontal="right" vertical="center" wrapText="1"/>
      <protection/>
    </xf>
    <xf numFmtId="0" fontId="53" fillId="34" borderId="10" xfId="57" applyFont="1" applyFill="1" applyBorder="1" applyAlignment="1">
      <alignment horizontal="right" vertical="center" wrapText="1"/>
      <protection/>
    </xf>
    <xf numFmtId="0" fontId="54" fillId="16" borderId="10" xfId="0" applyFont="1" applyFill="1" applyBorder="1" applyAlignment="1">
      <alignment vertical="center" wrapText="1"/>
    </xf>
    <xf numFmtId="0" fontId="54" fillId="34" borderId="10" xfId="57" applyFont="1" applyFill="1" applyBorder="1" applyAlignment="1">
      <alignment horizontal="left" vertical="top" wrapText="1"/>
      <protection/>
    </xf>
    <xf numFmtId="0" fontId="54" fillId="16" borderId="23" xfId="0" applyFont="1" applyFill="1" applyBorder="1" applyAlignment="1">
      <alignment vertical="center" wrapText="1"/>
    </xf>
    <xf numFmtId="0" fontId="54" fillId="0" borderId="0" xfId="57" applyFont="1" applyFill="1" applyBorder="1" applyAlignment="1">
      <alignment horizontal="left" vertical="top" wrapText="1"/>
      <protection/>
    </xf>
    <xf numFmtId="0" fontId="54" fillId="34" borderId="23" xfId="0" applyFont="1" applyFill="1" applyBorder="1" applyAlignment="1">
      <alignment vertical="center" wrapText="1"/>
    </xf>
    <xf numFmtId="4" fontId="53" fillId="34" borderId="10" xfId="57" applyNumberFormat="1" applyFont="1" applyFill="1" applyBorder="1" applyAlignment="1">
      <alignment horizontal="right" vertical="center" wrapText="1"/>
      <protection/>
    </xf>
    <xf numFmtId="0" fontId="54" fillId="16" borderId="10" xfId="0" applyFont="1" applyFill="1" applyBorder="1" applyAlignment="1">
      <alignment/>
    </xf>
    <xf numFmtId="0" fontId="54" fillId="34" borderId="10" xfId="0" applyFont="1" applyFill="1" applyBorder="1" applyAlignment="1">
      <alignment vertical="top" wrapText="1"/>
    </xf>
    <xf numFmtId="0" fontId="54" fillId="34" borderId="12" xfId="0" applyFont="1" applyFill="1" applyBorder="1" applyAlignment="1">
      <alignment vertical="center" wrapText="1"/>
    </xf>
    <xf numFmtId="0" fontId="54" fillId="34" borderId="10" xfId="0" applyFont="1" applyFill="1" applyBorder="1" applyAlignment="1">
      <alignment vertical="center" wrapText="1"/>
    </xf>
    <xf numFmtId="0" fontId="53" fillId="36" borderId="40" xfId="0" applyFont="1" applyFill="1" applyBorder="1" applyAlignment="1">
      <alignment horizontal="right" vertical="center"/>
    </xf>
    <xf numFmtId="0" fontId="53" fillId="36" borderId="40" xfId="0" applyFont="1" applyFill="1" applyBorder="1" applyAlignment="1">
      <alignment horizontal="center" vertical="center"/>
    </xf>
    <xf numFmtId="0" fontId="53" fillId="36" borderId="41" xfId="0" applyFont="1" applyFill="1" applyBorder="1" applyAlignment="1">
      <alignment horizontal="right" vertical="center"/>
    </xf>
    <xf numFmtId="0" fontId="53" fillId="36" borderId="42" xfId="0" applyFont="1" applyFill="1" applyBorder="1" applyAlignment="1">
      <alignment horizontal="center" vertical="center"/>
    </xf>
    <xf numFmtId="0" fontId="53" fillId="36" borderId="41" xfId="0" applyFont="1" applyFill="1" applyBorder="1" applyAlignment="1">
      <alignment horizontal="center" vertical="center"/>
    </xf>
    <xf numFmtId="0" fontId="54" fillId="34" borderId="20" xfId="0" applyFont="1" applyFill="1" applyBorder="1" applyAlignment="1">
      <alignment/>
    </xf>
    <xf numFmtId="0" fontId="53" fillId="34" borderId="10" xfId="0" applyFont="1" applyFill="1" applyBorder="1" applyAlignment="1">
      <alignment vertical="center" wrapText="1"/>
    </xf>
    <xf numFmtId="4" fontId="54" fillId="34" borderId="10" xfId="0" applyNumberFormat="1" applyFont="1" applyFill="1" applyBorder="1" applyAlignment="1">
      <alignment vertical="center"/>
    </xf>
    <xf numFmtId="0" fontId="0" fillId="0" borderId="0" xfId="0" applyFont="1" applyAlignment="1">
      <alignment/>
    </xf>
    <xf numFmtId="0" fontId="53" fillId="37" borderId="25" xfId="0" applyFont="1" applyFill="1" applyBorder="1" applyAlignment="1">
      <alignment horizontal="center" vertical="center" wrapText="1"/>
    </xf>
    <xf numFmtId="0" fontId="53" fillId="37" borderId="26" xfId="0" applyFont="1" applyFill="1" applyBorder="1" applyAlignment="1">
      <alignment horizontal="center" vertical="center" wrapText="1"/>
    </xf>
    <xf numFmtId="4" fontId="54" fillId="0" borderId="43" xfId="0" applyNumberFormat="1" applyFont="1" applyBorder="1" applyAlignment="1">
      <alignment horizontal="center" vertical="center"/>
    </xf>
    <xf numFmtId="0" fontId="0" fillId="0" borderId="0" xfId="0" applyFont="1" applyAlignment="1">
      <alignment vertical="center"/>
    </xf>
    <xf numFmtId="0" fontId="54" fillId="0" borderId="10" xfId="0" applyFont="1" applyFill="1" applyBorder="1" applyAlignment="1">
      <alignment vertical="top" wrapText="1"/>
    </xf>
    <xf numFmtId="0" fontId="54" fillId="0" borderId="23" xfId="0" applyFont="1" applyFill="1" applyBorder="1" applyAlignment="1">
      <alignmen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vertical="center" wrapText="1"/>
    </xf>
    <xf numFmtId="0" fontId="54" fillId="0" borderId="23" xfId="0" applyFont="1" applyFill="1" applyBorder="1" applyAlignment="1">
      <alignment vertical="top" wrapText="1"/>
    </xf>
    <xf numFmtId="0" fontId="62" fillId="0" borderId="0" xfId="0" applyFont="1" applyFill="1" applyBorder="1" applyAlignment="1">
      <alignment horizontal="left"/>
    </xf>
    <xf numFmtId="0" fontId="54"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57" fillId="34" borderId="10" xfId="0" applyFont="1" applyFill="1" applyBorder="1" applyAlignment="1">
      <alignment horizontal="left" vertical="top" wrapText="1"/>
    </xf>
    <xf numFmtId="0" fontId="57" fillId="34" borderId="10" xfId="0" applyNumberFormat="1" applyFont="1" applyFill="1" applyBorder="1" applyAlignment="1">
      <alignment horizontal="left" vertical="center" wrapText="1"/>
    </xf>
    <xf numFmtId="0" fontId="57" fillId="34" borderId="10" xfId="0" applyFont="1" applyFill="1" applyBorder="1" applyAlignment="1">
      <alignment horizontal="left" vertical="top"/>
    </xf>
    <xf numFmtId="0" fontId="57" fillId="34" borderId="10" xfId="0" applyFont="1" applyFill="1" applyBorder="1" applyAlignment="1">
      <alignment horizontal="left" vertical="center" wrapText="1"/>
    </xf>
    <xf numFmtId="0" fontId="65" fillId="34" borderId="0" xfId="0" applyFont="1" applyFill="1" applyBorder="1" applyAlignment="1">
      <alignment horizontal="center"/>
    </xf>
    <xf numFmtId="0" fontId="57" fillId="34" borderId="0" xfId="0" applyFont="1" applyFill="1" applyAlignment="1">
      <alignment horizontal="center"/>
    </xf>
    <xf numFmtId="0" fontId="53" fillId="36" borderId="10" xfId="0" applyFont="1" applyFill="1" applyBorder="1" applyAlignment="1">
      <alignment horizontal="center" vertical="center" wrapText="1"/>
    </xf>
    <xf numFmtId="0" fontId="53" fillId="36" borderId="23" xfId="0" applyFont="1" applyFill="1" applyBorder="1" applyAlignment="1">
      <alignment horizontal="center" vertical="center" wrapText="1"/>
    </xf>
    <xf numFmtId="0" fontId="53" fillId="36" borderId="35" xfId="0" applyFont="1" applyFill="1" applyBorder="1" applyAlignment="1">
      <alignment horizontal="center" vertical="center" wrapText="1"/>
    </xf>
    <xf numFmtId="0" fontId="53" fillId="36" borderId="20" xfId="0" applyFont="1" applyFill="1" applyBorder="1" applyAlignment="1">
      <alignment horizontal="center" vertical="center" wrapText="1"/>
    </xf>
    <xf numFmtId="0" fontId="53" fillId="34" borderId="12" xfId="0" applyFont="1" applyFill="1" applyBorder="1" applyAlignment="1">
      <alignment horizontal="center" wrapText="1"/>
    </xf>
    <xf numFmtId="0" fontId="53" fillId="34" borderId="31" xfId="0" applyFont="1" applyFill="1" applyBorder="1" applyAlignment="1">
      <alignment horizontal="center" wrapText="1"/>
    </xf>
    <xf numFmtId="0" fontId="53" fillId="34" borderId="27" xfId="0" applyFont="1" applyFill="1" applyBorder="1" applyAlignment="1">
      <alignment horizontal="center" wrapText="1"/>
    </xf>
    <xf numFmtId="0" fontId="61" fillId="0" borderId="0" xfId="0" applyNumberFormat="1" applyFont="1" applyAlignment="1">
      <alignment horizontal="left" wrapText="1"/>
    </xf>
    <xf numFmtId="0" fontId="53" fillId="34" borderId="10" xfId="0" applyFont="1" applyFill="1" applyBorder="1" applyAlignment="1">
      <alignment horizontal="center"/>
    </xf>
    <xf numFmtId="0" fontId="53" fillId="34" borderId="23" xfId="0" applyFont="1" applyFill="1" applyBorder="1" applyAlignment="1">
      <alignment horizontal="center" vertical="center"/>
    </xf>
    <xf numFmtId="0" fontId="53" fillId="34" borderId="35" xfId="0" applyFont="1" applyFill="1" applyBorder="1" applyAlignment="1">
      <alignment horizontal="center" vertical="center"/>
    </xf>
    <xf numFmtId="0" fontId="53" fillId="34" borderId="20" xfId="0" applyFont="1" applyFill="1" applyBorder="1" applyAlignment="1">
      <alignment horizontal="center" vertical="center"/>
    </xf>
    <xf numFmtId="0" fontId="54" fillId="34" borderId="23" xfId="0" applyFont="1" applyFill="1" applyBorder="1" applyAlignment="1">
      <alignment horizontal="center" vertical="top" wrapText="1"/>
    </xf>
    <xf numFmtId="0" fontId="54" fillId="34" borderId="20" xfId="0" applyFont="1" applyFill="1" applyBorder="1" applyAlignment="1">
      <alignment horizontal="center" vertical="top" wrapText="1"/>
    </xf>
    <xf numFmtId="0" fontId="53" fillId="34" borderId="10" xfId="0" applyFont="1" applyFill="1" applyBorder="1" applyAlignment="1">
      <alignment horizontal="center" vertical="center" wrapText="1"/>
    </xf>
    <xf numFmtId="0" fontId="53" fillId="34" borderId="10" xfId="0" applyFont="1" applyFill="1" applyBorder="1" applyAlignment="1">
      <alignment horizontal="center" vertical="center"/>
    </xf>
    <xf numFmtId="0" fontId="63" fillId="36" borderId="23" xfId="0" applyFont="1" applyFill="1" applyBorder="1" applyAlignment="1">
      <alignment horizontal="center" vertical="center" wrapText="1"/>
    </xf>
    <xf numFmtId="0" fontId="63" fillId="36" borderId="35" xfId="0" applyFont="1" applyFill="1" applyBorder="1" applyAlignment="1">
      <alignment horizontal="center" vertical="center" wrapText="1"/>
    </xf>
    <xf numFmtId="0" fontId="63" fillId="36" borderId="20" xfId="0" applyFont="1" applyFill="1" applyBorder="1" applyAlignment="1">
      <alignment horizontal="center" vertical="center" wrapText="1"/>
    </xf>
    <xf numFmtId="0" fontId="2" fillId="33" borderId="32" xfId="0" applyFont="1" applyFill="1" applyBorder="1" applyAlignment="1">
      <alignment horizontal="center"/>
    </xf>
    <xf numFmtId="0" fontId="2" fillId="33" borderId="33" xfId="0" applyFont="1" applyFill="1" applyBorder="1" applyAlignment="1">
      <alignment horizontal="center"/>
    </xf>
    <xf numFmtId="0" fontId="2" fillId="33" borderId="34" xfId="0" applyFont="1" applyFill="1" applyBorder="1" applyAlignment="1">
      <alignment horizontal="center"/>
    </xf>
    <xf numFmtId="0" fontId="2" fillId="10" borderId="32" xfId="0" applyFont="1" applyFill="1" applyBorder="1" applyAlignment="1">
      <alignment horizontal="center"/>
    </xf>
    <xf numFmtId="0" fontId="2" fillId="10" borderId="33" xfId="0" applyFont="1" applyFill="1" applyBorder="1" applyAlignment="1">
      <alignment horizontal="center"/>
    </xf>
    <xf numFmtId="0" fontId="2" fillId="10" borderId="34" xfId="0" applyFont="1" applyFill="1" applyBorder="1" applyAlignment="1">
      <alignment horizontal="center"/>
    </xf>
    <xf numFmtId="0" fontId="2" fillId="11" borderId="32" xfId="0" applyFont="1" applyFill="1" applyBorder="1" applyAlignment="1">
      <alignment horizontal="center"/>
    </xf>
    <xf numFmtId="0" fontId="2" fillId="11" borderId="33" xfId="0" applyFont="1" applyFill="1" applyBorder="1" applyAlignment="1">
      <alignment horizontal="center"/>
    </xf>
    <xf numFmtId="0" fontId="2" fillId="11" borderId="34" xfId="0" applyFont="1" applyFill="1" applyBorder="1" applyAlignment="1">
      <alignment horizontal="center"/>
    </xf>
    <xf numFmtId="0" fontId="63" fillId="36" borderId="10" xfId="0" applyFont="1" applyFill="1" applyBorder="1" applyAlignment="1">
      <alignment horizontal="center" vertical="center" wrapText="1"/>
    </xf>
    <xf numFmtId="0" fontId="9" fillId="0" borderId="0" xfId="0" applyNumberFormat="1" applyFont="1" applyAlignment="1">
      <alignment horizontal="left" vertical="center" wrapText="1"/>
    </xf>
    <xf numFmtId="0" fontId="53" fillId="34" borderId="30" xfId="0" applyFont="1" applyFill="1" applyBorder="1" applyAlignment="1">
      <alignment horizontal="center" vertical="center"/>
    </xf>
    <xf numFmtId="0" fontId="53" fillId="34" borderId="0" xfId="0" applyFont="1" applyFill="1" applyBorder="1" applyAlignment="1">
      <alignment horizontal="center" vertical="center" wrapText="1"/>
    </xf>
    <xf numFmtId="0" fontId="53" fillId="36" borderId="44" xfId="0" applyFont="1" applyFill="1" applyBorder="1" applyAlignment="1">
      <alignment horizontal="center" vertical="center"/>
    </xf>
    <xf numFmtId="0" fontId="53" fillId="36" borderId="45" xfId="0" applyFont="1" applyFill="1" applyBorder="1" applyAlignment="1">
      <alignment horizontal="center" vertical="center"/>
    </xf>
    <xf numFmtId="0" fontId="53" fillId="36" borderId="40" xfId="0" applyFont="1" applyFill="1" applyBorder="1" applyAlignment="1">
      <alignment horizontal="center" vertical="center" wrapText="1"/>
    </xf>
    <xf numFmtId="0" fontId="53" fillId="36" borderId="41" xfId="0" applyFont="1" applyFill="1" applyBorder="1" applyAlignment="1">
      <alignment horizontal="center" vertical="center" wrapText="1"/>
    </xf>
    <xf numFmtId="0" fontId="53" fillId="36" borderId="40" xfId="0" applyFont="1" applyFill="1" applyBorder="1" applyAlignment="1">
      <alignment horizontal="center" vertical="center"/>
    </xf>
    <xf numFmtId="0" fontId="53" fillId="36" borderId="41" xfId="0" applyFont="1" applyFill="1" applyBorder="1" applyAlignment="1">
      <alignment horizontal="center" vertical="center"/>
    </xf>
    <xf numFmtId="0" fontId="53" fillId="36" borderId="42" xfId="0" applyFont="1" applyFill="1" applyBorder="1" applyAlignment="1">
      <alignment horizontal="center" vertical="center"/>
    </xf>
    <xf numFmtId="0" fontId="53" fillId="36" borderId="40" xfId="0" applyFont="1" applyFill="1" applyBorder="1" applyAlignment="1">
      <alignment horizontal="right" vertical="center"/>
    </xf>
    <xf numFmtId="0" fontId="53" fillId="36" borderId="41" xfId="0" applyFont="1" applyFill="1" applyBorder="1" applyAlignment="1">
      <alignment horizontal="right" vertical="center"/>
    </xf>
    <xf numFmtId="0" fontId="54" fillId="34" borderId="12" xfId="0" applyFont="1" applyFill="1" applyBorder="1" applyAlignment="1">
      <alignment horizontal="left" vertical="center" wrapText="1"/>
    </xf>
    <xf numFmtId="0" fontId="54" fillId="34" borderId="31" xfId="0" applyFont="1" applyFill="1" applyBorder="1" applyAlignment="1">
      <alignment horizontal="left" vertical="center" wrapText="1"/>
    </xf>
    <xf numFmtId="0" fontId="54" fillId="34" borderId="27" xfId="0" applyFont="1" applyFill="1" applyBorder="1" applyAlignment="1">
      <alignment horizontal="left" vertical="center" wrapText="1"/>
    </xf>
    <xf numFmtId="0" fontId="54" fillId="34" borderId="12" xfId="0" applyFont="1" applyFill="1" applyBorder="1" applyAlignment="1">
      <alignment horizontal="center" wrapText="1"/>
    </xf>
    <xf numFmtId="0" fontId="54" fillId="34" borderId="31" xfId="0" applyFont="1" applyFill="1" applyBorder="1" applyAlignment="1">
      <alignment horizontal="center" wrapText="1"/>
    </xf>
    <xf numFmtId="0" fontId="54" fillId="34" borderId="27" xfId="0" applyFont="1" applyFill="1" applyBorder="1" applyAlignment="1">
      <alignment horizontal="center" wrapText="1"/>
    </xf>
    <xf numFmtId="0" fontId="53" fillId="11" borderId="46" xfId="0" applyFont="1" applyFill="1" applyBorder="1" applyAlignment="1">
      <alignment horizontal="center" wrapText="1"/>
    </xf>
    <xf numFmtId="0" fontId="54" fillId="11" borderId="25" xfId="0" applyFont="1" applyFill="1" applyBorder="1" applyAlignment="1">
      <alignment wrapText="1"/>
    </xf>
    <xf numFmtId="0" fontId="54" fillId="0" borderId="23" xfId="0" applyNumberFormat="1" applyFont="1" applyBorder="1" applyAlignment="1">
      <alignment horizontal="center" vertical="center" wrapText="1"/>
    </xf>
    <xf numFmtId="0" fontId="54" fillId="0" borderId="20" xfId="0" applyFont="1" applyBorder="1" applyAlignment="1">
      <alignment vertical="center" wrapText="1"/>
    </xf>
    <xf numFmtId="0" fontId="53" fillId="34" borderId="28" xfId="0" applyFont="1" applyFill="1" applyBorder="1" applyAlignment="1">
      <alignment horizontal="left" vertical="center" wrapText="1"/>
    </xf>
    <xf numFmtId="0" fontId="54" fillId="34" borderId="29" xfId="0" applyFont="1" applyFill="1" applyBorder="1" applyAlignment="1">
      <alignment horizontal="left" vertical="center" wrapText="1"/>
    </xf>
    <xf numFmtId="0" fontId="54" fillId="0" borderId="23"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54" fillId="0" borderId="20" xfId="0" applyFont="1" applyFill="1" applyBorder="1" applyAlignment="1">
      <alignment horizontal="center" vertical="center" wrapText="1"/>
    </xf>
    <xf numFmtId="0" fontId="54" fillId="0" borderId="47" xfId="0" applyFont="1" applyBorder="1" applyAlignment="1">
      <alignment horizontal="center" vertical="center"/>
    </xf>
    <xf numFmtId="0" fontId="54" fillId="0" borderId="36" xfId="0" applyFont="1" applyBorder="1" applyAlignment="1">
      <alignment horizontal="center" vertical="center"/>
    </xf>
    <xf numFmtId="0" fontId="54" fillId="0" borderId="48" xfId="0" applyFont="1" applyBorder="1" applyAlignment="1">
      <alignment horizontal="center" vertical="center"/>
    </xf>
    <xf numFmtId="0" fontId="54" fillId="0" borderId="24" xfId="0" applyFont="1" applyBorder="1" applyAlignment="1">
      <alignment horizontal="center"/>
    </xf>
    <xf numFmtId="0" fontId="54" fillId="0" borderId="43" xfId="0" applyFont="1" applyBorder="1" applyAlignment="1">
      <alignment horizontal="center"/>
    </xf>
    <xf numFmtId="0" fontId="53" fillId="37" borderId="49" xfId="0" applyFont="1" applyFill="1" applyBorder="1" applyAlignment="1">
      <alignment horizontal="center" vertical="center"/>
    </xf>
    <xf numFmtId="0" fontId="53" fillId="37" borderId="50" xfId="0" applyFont="1" applyFill="1" applyBorder="1" applyAlignment="1">
      <alignment horizontal="center" vertical="center"/>
    </xf>
    <xf numFmtId="0" fontId="53" fillId="37" borderId="51" xfId="0" applyFont="1" applyFill="1" applyBorder="1" applyAlignment="1">
      <alignment vertical="center" wrapText="1"/>
    </xf>
    <xf numFmtId="0" fontId="53" fillId="37" borderId="52" xfId="0" applyFont="1" applyFill="1" applyBorder="1" applyAlignment="1">
      <alignment vertical="center" wrapText="1"/>
    </xf>
    <xf numFmtId="0" fontId="54" fillId="0" borderId="23" xfId="0" applyFont="1" applyFill="1" applyBorder="1" applyAlignment="1">
      <alignment horizontal="left" wrapText="1"/>
    </xf>
    <xf numFmtId="0" fontId="54" fillId="0" borderId="20" xfId="0" applyFont="1" applyFill="1" applyBorder="1" applyAlignment="1">
      <alignment horizontal="left" wrapText="1"/>
    </xf>
    <xf numFmtId="0" fontId="54" fillId="0" borderId="23" xfId="0" applyFont="1" applyFill="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Border="1" applyAlignment="1">
      <alignment horizontal="center" vertical="center"/>
    </xf>
    <xf numFmtId="0" fontId="53" fillId="34" borderId="53" xfId="0" applyFont="1" applyFill="1" applyBorder="1" applyAlignment="1">
      <alignment horizontal="center" vertical="center"/>
    </xf>
    <xf numFmtId="0" fontId="53" fillId="34" borderId="54" xfId="0" applyFont="1" applyFill="1" applyBorder="1" applyAlignment="1">
      <alignment horizontal="center" vertical="center"/>
    </xf>
    <xf numFmtId="0" fontId="53" fillId="37" borderId="55" xfId="0" applyFont="1" applyFill="1" applyBorder="1" applyAlignment="1">
      <alignment vertical="center" wrapText="1"/>
    </xf>
    <xf numFmtId="0" fontId="53" fillId="37" borderId="56" xfId="0" applyFont="1" applyFill="1" applyBorder="1" applyAlignment="1">
      <alignment vertical="center" wrapText="1"/>
    </xf>
    <xf numFmtId="0" fontId="53" fillId="37" borderId="57" xfId="0" applyFont="1" applyFill="1" applyBorder="1" applyAlignment="1">
      <alignment vertical="center" wrapText="1"/>
    </xf>
    <xf numFmtId="0" fontId="53" fillId="37" borderId="46" xfId="0" applyFont="1" applyFill="1" applyBorder="1" applyAlignment="1">
      <alignment vertical="center" wrapText="1"/>
    </xf>
    <xf numFmtId="0" fontId="54" fillId="0" borderId="23" xfId="0" applyFont="1" applyBorder="1" applyAlignment="1">
      <alignment horizontal="center"/>
    </xf>
    <xf numFmtId="0" fontId="54" fillId="0" borderId="20" xfId="0" applyFont="1" applyBorder="1" applyAlignment="1">
      <alignment horizontal="center"/>
    </xf>
    <xf numFmtId="0" fontId="54" fillId="0" borderId="10" xfId="0" applyFont="1" applyBorder="1" applyAlignment="1">
      <alignment horizontal="center"/>
    </xf>
    <xf numFmtId="0" fontId="61" fillId="0" borderId="0" xfId="0" applyFont="1" applyAlignment="1">
      <alignment horizontal="center" wrapText="1"/>
    </xf>
    <xf numFmtId="0" fontId="54" fillId="0" borderId="22" xfId="0" applyFont="1" applyBorder="1" applyAlignment="1">
      <alignment horizontal="right" vertical="center"/>
    </xf>
    <xf numFmtId="0" fontId="61" fillId="0" borderId="0" xfId="0" applyFont="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0" xfId="0" applyFont="1" applyBorder="1" applyAlignment="1">
      <alignment horizontal="center" vertical="center" wrapText="1"/>
    </xf>
    <xf numFmtId="10" fontId="60" fillId="34" borderId="10" xfId="0" applyNumberFormat="1" applyFont="1" applyFill="1" applyBorder="1" applyAlignment="1" quotePrefix="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xdr:colOff>
      <xdr:row>1</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46672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1657350"/>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9622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19050</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4772025"/>
          <a:ext cx="9525" cy="1905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15592425"/>
          <a:ext cx="9525" cy="19050"/>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195643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218694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223932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24069675"/>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27993975"/>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295179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133975"/>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133975"/>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181475"/>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0</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1847850"/>
          <a:ext cx="9525" cy="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22383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8098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37909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8810625"/>
          <a:ext cx="9525"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933450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066800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1087100"/>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1849100"/>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12830175"/>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13182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6"/>
  <sheetViews>
    <sheetView zoomScalePageLayoutView="0" workbookViewId="0" topLeftCell="A1">
      <selection activeCell="E21" sqref="E21"/>
    </sheetView>
  </sheetViews>
  <sheetFormatPr defaultColWidth="9.140625" defaultRowHeight="15"/>
  <cols>
    <col min="1" max="1" width="4.8515625" style="17" customWidth="1"/>
    <col min="2" max="2" width="23.7109375" style="15" customWidth="1"/>
    <col min="3" max="3" width="28.57421875" style="15" customWidth="1"/>
    <col min="4" max="4" width="53.7109375" style="15" customWidth="1"/>
    <col min="5" max="5" width="64.57421875" style="15" customWidth="1"/>
    <col min="6" max="16384" width="9.140625" style="14" customWidth="1"/>
  </cols>
  <sheetData>
    <row r="1" spans="1:5" ht="36.75" customHeight="1">
      <c r="A1" s="13" t="s">
        <v>98</v>
      </c>
      <c r="B1" s="13" t="s">
        <v>99</v>
      </c>
      <c r="C1" s="13" t="s">
        <v>100</v>
      </c>
      <c r="D1" s="13" t="s">
        <v>104</v>
      </c>
      <c r="E1" s="13" t="s">
        <v>101</v>
      </c>
    </row>
    <row r="2" spans="1:6" ht="37.5" customHeight="1">
      <c r="A2" s="230">
        <v>1</v>
      </c>
      <c r="B2" s="231" t="s">
        <v>81</v>
      </c>
      <c r="C2" s="29" t="s">
        <v>82</v>
      </c>
      <c r="D2" s="29" t="s">
        <v>103</v>
      </c>
      <c r="E2" s="163"/>
      <c r="F2" s="164"/>
    </row>
    <row r="3" spans="1:6" ht="56.25" customHeight="1">
      <c r="A3" s="230"/>
      <c r="B3" s="231"/>
      <c r="C3" s="29" t="s">
        <v>83</v>
      </c>
      <c r="D3" s="29" t="s">
        <v>105</v>
      </c>
      <c r="E3" s="29" t="s">
        <v>203</v>
      </c>
      <c r="F3" s="164"/>
    </row>
    <row r="4" spans="1:6" ht="102.75" customHeight="1">
      <c r="A4" s="165">
        <v>2</v>
      </c>
      <c r="B4" s="166" t="s">
        <v>84</v>
      </c>
      <c r="C4" s="29" t="s">
        <v>252</v>
      </c>
      <c r="D4" s="163"/>
      <c r="E4" s="167" t="s">
        <v>106</v>
      </c>
      <c r="F4" s="164"/>
    </row>
    <row r="5" spans="1:6" ht="142.5" customHeight="1">
      <c r="A5" s="168">
        <v>3</v>
      </c>
      <c r="B5" s="29" t="s">
        <v>86</v>
      </c>
      <c r="C5" s="29" t="s">
        <v>86</v>
      </c>
      <c r="D5" s="29" t="s">
        <v>111</v>
      </c>
      <c r="E5" s="29"/>
      <c r="F5" s="164"/>
    </row>
    <row r="6" spans="1:6" ht="365.25" customHeight="1">
      <c r="A6" s="230">
        <v>4</v>
      </c>
      <c r="B6" s="231" t="s">
        <v>198</v>
      </c>
      <c r="C6" s="29" t="s">
        <v>87</v>
      </c>
      <c r="D6" s="163"/>
      <c r="E6" s="29" t="s">
        <v>210</v>
      </c>
      <c r="F6" s="164"/>
    </row>
    <row r="7" spans="1:6" ht="96.75" customHeight="1">
      <c r="A7" s="230"/>
      <c r="B7" s="231"/>
      <c r="C7" s="29" t="s">
        <v>107</v>
      </c>
      <c r="D7" s="29" t="s">
        <v>108</v>
      </c>
      <c r="E7" s="29" t="s">
        <v>206</v>
      </c>
      <c r="F7" s="164"/>
    </row>
    <row r="8" spans="1:6" ht="159.75" customHeight="1">
      <c r="A8" s="230"/>
      <c r="B8" s="231"/>
      <c r="C8" s="29" t="s">
        <v>243</v>
      </c>
      <c r="D8" s="29"/>
      <c r="E8" s="29" t="s">
        <v>207</v>
      </c>
      <c r="F8" s="164"/>
    </row>
    <row r="9" spans="1:6" ht="75" customHeight="1">
      <c r="A9" s="230"/>
      <c r="B9" s="231"/>
      <c r="C9" s="29" t="s">
        <v>242</v>
      </c>
      <c r="D9" s="29"/>
      <c r="E9" s="29" t="s">
        <v>208</v>
      </c>
      <c r="F9" s="164"/>
    </row>
    <row r="10" spans="1:6" ht="155.25" customHeight="1">
      <c r="A10" s="230"/>
      <c r="B10" s="231"/>
      <c r="C10" s="29" t="s">
        <v>181</v>
      </c>
      <c r="D10" s="29"/>
      <c r="E10" s="169" t="s">
        <v>249</v>
      </c>
      <c r="F10" s="164"/>
    </row>
    <row r="11" spans="1:6" s="15" customFormat="1" ht="312.75" customHeight="1">
      <c r="A11" s="168">
        <v>5</v>
      </c>
      <c r="B11" s="29" t="s">
        <v>88</v>
      </c>
      <c r="C11" s="29" t="s">
        <v>88</v>
      </c>
      <c r="D11" s="29" t="s">
        <v>184</v>
      </c>
      <c r="E11" s="29" t="s">
        <v>209</v>
      </c>
      <c r="F11" s="20"/>
    </row>
    <row r="12" spans="1:6" s="15" customFormat="1" ht="181.5" customHeight="1">
      <c r="A12" s="168">
        <v>6</v>
      </c>
      <c r="B12" s="29" t="s">
        <v>89</v>
      </c>
      <c r="C12" s="29" t="s">
        <v>89</v>
      </c>
      <c r="D12" s="29" t="s">
        <v>182</v>
      </c>
      <c r="E12" s="29" t="s">
        <v>250</v>
      </c>
      <c r="F12" s="20"/>
    </row>
    <row r="13" spans="1:6" s="15" customFormat="1" ht="41.25" customHeight="1">
      <c r="A13" s="168">
        <v>7</v>
      </c>
      <c r="B13" s="29" t="s">
        <v>90</v>
      </c>
      <c r="C13" s="29" t="s">
        <v>90</v>
      </c>
      <c r="D13" s="163" t="s">
        <v>109</v>
      </c>
      <c r="E13" s="29" t="s">
        <v>102</v>
      </c>
      <c r="F13" s="20"/>
    </row>
    <row r="14" spans="1:6" ht="66" customHeight="1">
      <c r="A14" s="168">
        <v>8</v>
      </c>
      <c r="B14" s="231" t="s">
        <v>91</v>
      </c>
      <c r="C14" s="29" t="s">
        <v>92</v>
      </c>
      <c r="D14" s="229" t="s">
        <v>110</v>
      </c>
      <c r="E14" s="229" t="s">
        <v>211</v>
      </c>
      <c r="F14" s="164"/>
    </row>
    <row r="15" spans="1:6" ht="66" customHeight="1">
      <c r="A15" s="168"/>
      <c r="B15" s="231"/>
      <c r="C15" s="29" t="s">
        <v>93</v>
      </c>
      <c r="D15" s="229"/>
      <c r="E15" s="229"/>
      <c r="F15" s="164"/>
    </row>
    <row r="16" spans="1:6" ht="165" customHeight="1">
      <c r="A16" s="230">
        <v>9</v>
      </c>
      <c r="B16" s="231" t="s">
        <v>94</v>
      </c>
      <c r="C16" s="29" t="s">
        <v>95</v>
      </c>
      <c r="D16" s="29" t="s">
        <v>183</v>
      </c>
      <c r="E16" s="231" t="s">
        <v>204</v>
      </c>
      <c r="F16" s="164"/>
    </row>
    <row r="17" spans="1:6" ht="144" customHeight="1">
      <c r="A17" s="230"/>
      <c r="B17" s="231"/>
      <c r="C17" s="29" t="s">
        <v>96</v>
      </c>
      <c r="D17" s="29" t="s">
        <v>188</v>
      </c>
      <c r="E17" s="231"/>
      <c r="F17" s="164"/>
    </row>
    <row r="18" spans="1:6" s="15" customFormat="1" ht="120" customHeight="1">
      <c r="A18" s="168">
        <v>10</v>
      </c>
      <c r="B18" s="29" t="s">
        <v>97</v>
      </c>
      <c r="C18" s="29" t="s">
        <v>97</v>
      </c>
      <c r="D18" s="29" t="s">
        <v>212</v>
      </c>
      <c r="E18" s="29" t="s">
        <v>213</v>
      </c>
      <c r="F18" s="20"/>
    </row>
    <row r="19" spans="1:6" ht="282.75" customHeight="1">
      <c r="A19" s="230">
        <v>11</v>
      </c>
      <c r="B19" s="231" t="s">
        <v>77</v>
      </c>
      <c r="C19" s="29" t="s">
        <v>78</v>
      </c>
      <c r="D19" s="29" t="s">
        <v>189</v>
      </c>
      <c r="E19" s="29" t="s">
        <v>214</v>
      </c>
      <c r="F19" s="164"/>
    </row>
    <row r="20" spans="1:6" ht="27">
      <c r="A20" s="230"/>
      <c r="B20" s="231"/>
      <c r="C20" s="29" t="s">
        <v>79</v>
      </c>
      <c r="D20" s="29"/>
      <c r="E20" s="163"/>
      <c r="F20" s="164"/>
    </row>
    <row r="21" spans="1:6" ht="231" customHeight="1">
      <c r="A21" s="230"/>
      <c r="B21" s="231"/>
      <c r="C21" s="29" t="s">
        <v>80</v>
      </c>
      <c r="D21" s="29" t="s">
        <v>251</v>
      </c>
      <c r="E21" s="170" t="s">
        <v>258</v>
      </c>
      <c r="F21" s="164"/>
    </row>
    <row r="22" spans="1:6" ht="54">
      <c r="A22" s="168"/>
      <c r="B22" s="29"/>
      <c r="C22" s="29" t="s">
        <v>190</v>
      </c>
      <c r="D22" s="29" t="s">
        <v>180</v>
      </c>
      <c r="E22" s="170"/>
      <c r="F22" s="164"/>
    </row>
    <row r="23" spans="1:6" s="16" customFormat="1" ht="77.25" customHeight="1">
      <c r="A23" s="168">
        <v>12</v>
      </c>
      <c r="B23" s="29" t="s">
        <v>185</v>
      </c>
      <c r="C23" s="29" t="s">
        <v>186</v>
      </c>
      <c r="D23" s="29" t="s">
        <v>187</v>
      </c>
      <c r="E23" s="29"/>
      <c r="F23" s="171"/>
    </row>
    <row r="24" spans="1:6" ht="13.5">
      <c r="A24" s="19"/>
      <c r="B24" s="20"/>
      <c r="C24" s="20"/>
      <c r="D24" s="20"/>
      <c r="E24" s="172"/>
      <c r="F24" s="164"/>
    </row>
    <row r="25" spans="1:6" ht="13.5">
      <c r="A25" s="19"/>
      <c r="B25" s="20"/>
      <c r="C25" s="20"/>
      <c r="D25" s="20"/>
      <c r="E25" s="20"/>
      <c r="F25" s="164"/>
    </row>
    <row r="26" spans="1:6" ht="13.5">
      <c r="A26" s="19"/>
      <c r="B26" s="20"/>
      <c r="C26" s="20"/>
      <c r="D26" s="20"/>
      <c r="E26" s="172"/>
      <c r="F26" s="164"/>
    </row>
    <row r="27" spans="1:6" ht="15" customHeight="1">
      <c r="A27" s="19"/>
      <c r="B27" s="228" t="s">
        <v>257</v>
      </c>
      <c r="C27" s="228"/>
      <c r="D27" s="228"/>
      <c r="E27" s="228"/>
      <c r="F27" s="164"/>
    </row>
    <row r="28" spans="1:6" ht="13.5">
      <c r="A28" s="19"/>
      <c r="B28" s="228"/>
      <c r="C28" s="228"/>
      <c r="D28" s="228"/>
      <c r="E28" s="228"/>
      <c r="F28" s="164"/>
    </row>
    <row r="29" spans="1:6" ht="13.5">
      <c r="A29" s="19"/>
      <c r="B29" s="228"/>
      <c r="C29" s="228"/>
      <c r="D29" s="228"/>
      <c r="E29" s="228"/>
      <c r="F29" s="164"/>
    </row>
    <row r="30" spans="1:6" ht="13.5">
      <c r="A30" s="19"/>
      <c r="B30" s="228"/>
      <c r="C30" s="228"/>
      <c r="D30" s="228"/>
      <c r="E30" s="228"/>
      <c r="F30" s="164"/>
    </row>
    <row r="31" spans="1:6" ht="13.5">
      <c r="A31" s="19"/>
      <c r="B31" s="228"/>
      <c r="C31" s="228"/>
      <c r="D31" s="228"/>
      <c r="E31" s="228"/>
      <c r="F31" s="164"/>
    </row>
    <row r="32" spans="1:6" ht="13.5">
      <c r="A32" s="19"/>
      <c r="B32" s="228"/>
      <c r="C32" s="228"/>
      <c r="D32" s="228"/>
      <c r="E32" s="228"/>
      <c r="F32" s="164"/>
    </row>
    <row r="33" spans="1:6" ht="13.5">
      <c r="A33" s="19"/>
      <c r="B33" s="228"/>
      <c r="C33" s="228"/>
      <c r="D33" s="228"/>
      <c r="E33" s="228"/>
      <c r="F33" s="164"/>
    </row>
    <row r="34" spans="1:6" ht="13.5">
      <c r="A34" s="19"/>
      <c r="B34" s="228"/>
      <c r="C34" s="228"/>
      <c r="D34" s="228"/>
      <c r="E34" s="228"/>
      <c r="F34" s="164"/>
    </row>
    <row r="35" spans="1:6" ht="13.5">
      <c r="A35" s="19"/>
      <c r="B35" s="228"/>
      <c r="C35" s="228"/>
      <c r="D35" s="228"/>
      <c r="E35" s="228"/>
      <c r="F35" s="164"/>
    </row>
    <row r="36" spans="1:6" ht="13.5">
      <c r="A36" s="19"/>
      <c r="B36" s="228"/>
      <c r="C36" s="228"/>
      <c r="D36" s="228"/>
      <c r="E36" s="228"/>
      <c r="F36" s="164"/>
    </row>
    <row r="37" spans="1:6" ht="13.5">
      <c r="A37" s="19"/>
      <c r="B37" s="228"/>
      <c r="C37" s="228"/>
      <c r="D37" s="228"/>
      <c r="E37" s="228"/>
      <c r="F37" s="164"/>
    </row>
    <row r="38" spans="1:6" ht="13.5">
      <c r="A38" s="19"/>
      <c r="B38" s="228"/>
      <c r="C38" s="228"/>
      <c r="D38" s="228"/>
      <c r="E38" s="228"/>
      <c r="F38" s="164"/>
    </row>
    <row r="39" spans="1:6" ht="13.5">
      <c r="A39" s="19"/>
      <c r="B39" s="228"/>
      <c r="C39" s="228"/>
      <c r="D39" s="228"/>
      <c r="E39" s="228"/>
      <c r="F39" s="164"/>
    </row>
    <row r="40" spans="1:6" ht="13.5">
      <c r="A40" s="19"/>
      <c r="B40" s="228"/>
      <c r="C40" s="228"/>
      <c r="D40" s="228"/>
      <c r="E40" s="228"/>
      <c r="F40" s="164"/>
    </row>
    <row r="41" spans="1:6" ht="13.5">
      <c r="A41" s="19"/>
      <c r="B41" s="228"/>
      <c r="C41" s="228"/>
      <c r="D41" s="228"/>
      <c r="E41" s="228"/>
      <c r="F41" s="164"/>
    </row>
    <row r="42" spans="1:6" ht="13.5">
      <c r="A42" s="19"/>
      <c r="B42" s="228"/>
      <c r="C42" s="228"/>
      <c r="D42" s="228"/>
      <c r="E42" s="228"/>
      <c r="F42" s="164"/>
    </row>
    <row r="43" spans="1:6" ht="13.5">
      <c r="A43" s="19"/>
      <c r="B43" s="228"/>
      <c r="C43" s="228"/>
      <c r="D43" s="228"/>
      <c r="E43" s="228"/>
      <c r="F43" s="164"/>
    </row>
    <row r="44" spans="1:6" ht="13.5">
      <c r="A44" s="19"/>
      <c r="B44" s="228"/>
      <c r="C44" s="228"/>
      <c r="D44" s="228"/>
      <c r="E44" s="228"/>
      <c r="F44" s="164"/>
    </row>
    <row r="45" spans="1:6" ht="13.5">
      <c r="A45" s="19"/>
      <c r="B45" s="228"/>
      <c r="C45" s="228"/>
      <c r="D45" s="228"/>
      <c r="E45" s="228"/>
      <c r="F45" s="164"/>
    </row>
    <row r="46" spans="1:6" ht="13.5">
      <c r="A46" s="19"/>
      <c r="B46" s="228"/>
      <c r="C46" s="228"/>
      <c r="D46" s="228"/>
      <c r="E46" s="228"/>
      <c r="F46" s="164"/>
    </row>
    <row r="47" spans="1:6" ht="13.5">
      <c r="A47" s="19"/>
      <c r="B47" s="228"/>
      <c r="C47" s="228"/>
      <c r="D47" s="228"/>
      <c r="E47" s="228"/>
      <c r="F47" s="164"/>
    </row>
    <row r="48" spans="1:6" ht="13.5">
      <c r="A48" s="19"/>
      <c r="B48" s="228"/>
      <c r="C48" s="228"/>
      <c r="D48" s="228"/>
      <c r="E48" s="228"/>
      <c r="F48" s="164"/>
    </row>
    <row r="49" spans="1:6" ht="13.5">
      <c r="A49" s="19"/>
      <c r="B49" s="228"/>
      <c r="C49" s="228"/>
      <c r="D49" s="228"/>
      <c r="E49" s="228"/>
      <c r="F49" s="164"/>
    </row>
    <row r="50" spans="1:6" ht="13.5">
      <c r="A50" s="19"/>
      <c r="B50" s="228"/>
      <c r="C50" s="228"/>
      <c r="D50" s="228"/>
      <c r="E50" s="228"/>
      <c r="F50" s="164"/>
    </row>
    <row r="51" spans="1:6" ht="13.5">
      <c r="A51" s="19"/>
      <c r="B51" s="228"/>
      <c r="C51" s="228"/>
      <c r="D51" s="228"/>
      <c r="E51" s="228"/>
      <c r="F51" s="164"/>
    </row>
    <row r="52" spans="1:6" ht="13.5">
      <c r="A52" s="19"/>
      <c r="B52" s="228"/>
      <c r="C52" s="228"/>
      <c r="D52" s="228"/>
      <c r="E52" s="228"/>
      <c r="F52" s="164"/>
    </row>
    <row r="53" spans="1:6" ht="13.5">
      <c r="A53" s="19"/>
      <c r="B53" s="228"/>
      <c r="C53" s="228"/>
      <c r="D53" s="228"/>
      <c r="E53" s="228"/>
      <c r="F53" s="164"/>
    </row>
    <row r="54" spans="1:6" ht="13.5">
      <c r="A54" s="19"/>
      <c r="B54" s="228"/>
      <c r="C54" s="228"/>
      <c r="D54" s="228"/>
      <c r="E54" s="228"/>
      <c r="F54" s="164"/>
    </row>
    <row r="55" spans="1:6" ht="13.5">
      <c r="A55" s="19"/>
      <c r="B55" s="228"/>
      <c r="C55" s="228"/>
      <c r="D55" s="228"/>
      <c r="E55" s="228"/>
      <c r="F55" s="164"/>
    </row>
    <row r="56" spans="1:6" ht="13.5">
      <c r="A56" s="19"/>
      <c r="B56" s="228"/>
      <c r="C56" s="228"/>
      <c r="D56" s="228"/>
      <c r="E56" s="228"/>
      <c r="F56" s="164"/>
    </row>
    <row r="57" spans="1:6" ht="13.5">
      <c r="A57" s="19"/>
      <c r="B57" s="228"/>
      <c r="C57" s="228"/>
      <c r="D57" s="228"/>
      <c r="E57" s="228"/>
      <c r="F57" s="164"/>
    </row>
    <row r="58" spans="1:6" ht="13.5">
      <c r="A58" s="19"/>
      <c r="B58" s="228"/>
      <c r="C58" s="228"/>
      <c r="D58" s="228"/>
      <c r="E58" s="228"/>
      <c r="F58" s="164"/>
    </row>
    <row r="59" spans="1:6" ht="13.5">
      <c r="A59" s="19"/>
      <c r="B59" s="228"/>
      <c r="C59" s="228"/>
      <c r="D59" s="228"/>
      <c r="E59" s="228"/>
      <c r="F59" s="164"/>
    </row>
    <row r="60" spans="1:6" ht="13.5">
      <c r="A60" s="19"/>
      <c r="B60" s="228"/>
      <c r="C60" s="228"/>
      <c r="D60" s="228"/>
      <c r="E60" s="228"/>
      <c r="F60" s="164"/>
    </row>
    <row r="61" spans="1:6" ht="13.5">
      <c r="A61" s="19"/>
      <c r="B61" s="228"/>
      <c r="C61" s="228"/>
      <c r="D61" s="228"/>
      <c r="E61" s="228"/>
      <c r="F61" s="164"/>
    </row>
    <row r="62" spans="1:6" ht="13.5">
      <c r="A62" s="19"/>
      <c r="B62" s="228"/>
      <c r="C62" s="228"/>
      <c r="D62" s="228"/>
      <c r="E62" s="228"/>
      <c r="F62" s="164"/>
    </row>
    <row r="63" spans="1:6" ht="13.5">
      <c r="A63" s="19"/>
      <c r="B63" s="228"/>
      <c r="C63" s="228"/>
      <c r="D63" s="228"/>
      <c r="E63" s="228"/>
      <c r="F63" s="164"/>
    </row>
    <row r="64" spans="1:6" ht="13.5">
      <c r="A64" s="19"/>
      <c r="B64" s="228"/>
      <c r="C64" s="228"/>
      <c r="D64" s="228"/>
      <c r="E64" s="228"/>
      <c r="F64" s="164"/>
    </row>
    <row r="65" spans="1:6" ht="13.5">
      <c r="A65" s="19"/>
      <c r="B65" s="228"/>
      <c r="C65" s="228"/>
      <c r="D65" s="228"/>
      <c r="E65" s="228"/>
      <c r="F65" s="164"/>
    </row>
    <row r="66" spans="1:6" ht="13.5">
      <c r="A66" s="19"/>
      <c r="B66" s="228"/>
      <c r="C66" s="228"/>
      <c r="D66" s="228"/>
      <c r="E66" s="228"/>
      <c r="F66" s="164"/>
    </row>
    <row r="67" spans="1:6" ht="13.5">
      <c r="A67" s="19"/>
      <c r="B67" s="228"/>
      <c r="C67" s="228"/>
      <c r="D67" s="228"/>
      <c r="E67" s="228"/>
      <c r="F67" s="164"/>
    </row>
    <row r="68" spans="1:6" ht="13.5">
      <c r="A68" s="19"/>
      <c r="B68" s="228"/>
      <c r="C68" s="228"/>
      <c r="D68" s="228"/>
      <c r="E68" s="228"/>
      <c r="F68" s="164"/>
    </row>
    <row r="69" spans="1:6" ht="13.5">
      <c r="A69" s="19"/>
      <c r="B69" s="228"/>
      <c r="C69" s="228"/>
      <c r="D69" s="228"/>
      <c r="E69" s="228"/>
      <c r="F69" s="164"/>
    </row>
    <row r="70" spans="1:6" ht="13.5">
      <c r="A70" s="19"/>
      <c r="B70" s="228"/>
      <c r="C70" s="228"/>
      <c r="D70" s="228"/>
      <c r="E70" s="228"/>
      <c r="F70" s="164"/>
    </row>
    <row r="71" spans="1:6" ht="13.5">
      <c r="A71" s="19"/>
      <c r="B71" s="228"/>
      <c r="C71" s="228"/>
      <c r="D71" s="228"/>
      <c r="E71" s="228"/>
      <c r="F71" s="164"/>
    </row>
    <row r="72" spans="1:6" ht="13.5">
      <c r="A72" s="19"/>
      <c r="B72" s="228"/>
      <c r="C72" s="228"/>
      <c r="D72" s="228"/>
      <c r="E72" s="228"/>
      <c r="F72" s="164"/>
    </row>
    <row r="73" spans="1:6" ht="13.5">
      <c r="A73" s="19"/>
      <c r="B73" s="228"/>
      <c r="C73" s="228"/>
      <c r="D73" s="228"/>
      <c r="E73" s="228"/>
      <c r="F73" s="164"/>
    </row>
    <row r="74" spans="1:6" ht="13.5">
      <c r="A74" s="19"/>
      <c r="B74" s="228"/>
      <c r="C74" s="228"/>
      <c r="D74" s="228"/>
      <c r="E74" s="228"/>
      <c r="F74" s="164"/>
    </row>
    <row r="75" spans="1:6" ht="13.5">
      <c r="A75" s="19"/>
      <c r="B75" s="228"/>
      <c r="C75" s="228"/>
      <c r="D75" s="228"/>
      <c r="E75" s="228"/>
      <c r="F75" s="164"/>
    </row>
    <row r="76" spans="1:6" ht="13.5">
      <c r="A76" s="19"/>
      <c r="B76" s="228"/>
      <c r="C76" s="228"/>
      <c r="D76" s="228"/>
      <c r="E76" s="228"/>
      <c r="F76" s="164"/>
    </row>
    <row r="77" spans="1:6" ht="31.5" customHeight="1">
      <c r="A77" s="19"/>
      <c r="B77" s="228"/>
      <c r="C77" s="228"/>
      <c r="D77" s="228"/>
      <c r="E77" s="228"/>
      <c r="F77" s="164"/>
    </row>
    <row r="78" spans="1:5" ht="27.75" customHeight="1">
      <c r="A78" s="19"/>
      <c r="B78" s="233"/>
      <c r="C78" s="233"/>
      <c r="D78" s="233"/>
      <c r="E78" s="233"/>
    </row>
    <row r="79" spans="1:6" ht="13.5">
      <c r="A79" s="21"/>
      <c r="B79" s="232"/>
      <c r="C79" s="232"/>
      <c r="D79" s="232"/>
      <c r="E79" s="232"/>
      <c r="F79" s="22"/>
    </row>
    <row r="80" spans="1:6" ht="13.5" customHeight="1">
      <c r="A80" s="21"/>
      <c r="B80" s="23"/>
      <c r="C80" s="24"/>
      <c r="D80" s="24"/>
      <c r="E80" s="24"/>
      <c r="F80" s="22"/>
    </row>
    <row r="81" spans="1:6" ht="13.5">
      <c r="A81" s="21"/>
      <c r="B81" s="23"/>
      <c r="C81" s="24"/>
      <c r="D81" s="24"/>
      <c r="E81" s="24"/>
      <c r="F81" s="22"/>
    </row>
    <row r="82" spans="1:6" ht="13.5" customHeight="1">
      <c r="A82" s="21"/>
      <c r="B82" s="232"/>
      <c r="C82" s="232"/>
      <c r="D82" s="232"/>
      <c r="E82" s="232"/>
      <c r="F82" s="22"/>
    </row>
    <row r="83" spans="1:6" ht="13.5" customHeight="1">
      <c r="A83" s="21"/>
      <c r="B83" s="23"/>
      <c r="C83" s="24"/>
      <c r="D83" s="24"/>
      <c r="E83" s="24"/>
      <c r="F83" s="22"/>
    </row>
    <row r="84" spans="1:6" ht="13.5">
      <c r="A84" s="21"/>
      <c r="B84" s="23"/>
      <c r="C84" s="24"/>
      <c r="D84" s="24"/>
      <c r="E84" s="24"/>
      <c r="F84" s="22"/>
    </row>
    <row r="85" spans="1:6" ht="13.5">
      <c r="A85" s="21"/>
      <c r="B85" s="232"/>
      <c r="C85" s="232"/>
      <c r="D85" s="232"/>
      <c r="E85" s="232"/>
      <c r="F85" s="22"/>
    </row>
    <row r="86" spans="1:6" ht="13.5" customHeight="1">
      <c r="A86" s="21"/>
      <c r="B86" s="23"/>
      <c r="C86" s="24"/>
      <c r="D86" s="24"/>
      <c r="E86" s="24"/>
      <c r="F86" s="22"/>
    </row>
    <row r="87" spans="1:6" ht="13.5">
      <c r="A87" s="21"/>
      <c r="B87" s="23"/>
      <c r="C87" s="24"/>
      <c r="D87" s="24"/>
      <c r="E87" s="24"/>
      <c r="F87" s="22"/>
    </row>
    <row r="88" spans="1:6" ht="13.5">
      <c r="A88" s="21"/>
      <c r="B88" s="232"/>
      <c r="C88" s="232"/>
      <c r="D88" s="232"/>
      <c r="E88" s="232"/>
      <c r="F88" s="22"/>
    </row>
    <row r="89" spans="1:6" ht="13.5" customHeight="1">
      <c r="A89" s="21"/>
      <c r="B89" s="23"/>
      <c r="C89" s="24"/>
      <c r="D89" s="24"/>
      <c r="E89" s="24"/>
      <c r="F89" s="22"/>
    </row>
    <row r="90" spans="1:6" ht="13.5">
      <c r="A90" s="21"/>
      <c r="B90" s="23"/>
      <c r="C90" s="24"/>
      <c r="D90" s="24"/>
      <c r="E90" s="24"/>
      <c r="F90" s="22"/>
    </row>
    <row r="91" spans="1:6" ht="13.5">
      <c r="A91" s="21"/>
      <c r="B91" s="232"/>
      <c r="C91" s="232"/>
      <c r="D91" s="232"/>
      <c r="E91" s="232"/>
      <c r="F91" s="22"/>
    </row>
    <row r="92" spans="1:6" ht="13.5" customHeight="1">
      <c r="A92" s="21"/>
      <c r="B92" s="23"/>
      <c r="C92" s="24"/>
      <c r="D92" s="24"/>
      <c r="E92" s="24"/>
      <c r="F92" s="22"/>
    </row>
    <row r="93" spans="1:6" ht="13.5">
      <c r="A93" s="21"/>
      <c r="B93" s="23"/>
      <c r="C93" s="24"/>
      <c r="D93" s="24"/>
      <c r="E93" s="24"/>
      <c r="F93" s="22"/>
    </row>
    <row r="94" spans="1:6" ht="13.5">
      <c r="A94" s="21"/>
      <c r="B94" s="25"/>
      <c r="C94" s="25"/>
      <c r="D94" s="25"/>
      <c r="E94" s="25"/>
      <c r="F94" s="22"/>
    </row>
    <row r="95" spans="1:6" ht="13.5">
      <c r="A95" s="21"/>
      <c r="B95" s="25"/>
      <c r="C95" s="25"/>
      <c r="D95" s="25"/>
      <c r="E95" s="25"/>
      <c r="F95" s="22"/>
    </row>
    <row r="96" spans="1:5" ht="13.5">
      <c r="A96" s="19"/>
      <c r="B96" s="20"/>
      <c r="C96" s="20"/>
      <c r="D96" s="20"/>
      <c r="E96" s="20"/>
    </row>
  </sheetData>
  <sheetProtection/>
  <mergeCells count="19">
    <mergeCell ref="B79:E79"/>
    <mergeCell ref="B82:E82"/>
    <mergeCell ref="B85:E85"/>
    <mergeCell ref="B88:E88"/>
    <mergeCell ref="B91:E91"/>
    <mergeCell ref="B78:E78"/>
    <mergeCell ref="A2:A3"/>
    <mergeCell ref="B2:B3"/>
    <mergeCell ref="B6:B10"/>
    <mergeCell ref="A6:A10"/>
    <mergeCell ref="B16:B17"/>
    <mergeCell ref="B19:B21"/>
    <mergeCell ref="B14:B15"/>
    <mergeCell ref="B27:E77"/>
    <mergeCell ref="D14:D15"/>
    <mergeCell ref="E14:E15"/>
    <mergeCell ref="A16:A17"/>
    <mergeCell ref="A19:A21"/>
    <mergeCell ref="E16:E17"/>
  </mergeCells>
  <printOptions horizontalCentered="1"/>
  <pageMargins left="0" right="0" top="0.7874015748031497" bottom="0.5118110236220472" header="0.31496062992125984" footer="0.1968503937007874"/>
  <pageSetup horizontalDpi="1200" verticalDpi="1200" orientation="landscape" paperSize="8" scale="80" r:id="rId2"/>
  <headerFooter>
    <oddFooter>&amp;C&amp;P / &amp;N</oddFooter>
  </headerFooter>
  <drawing r:id="rId1"/>
</worksheet>
</file>

<file path=xl/worksheets/sheet2.xml><?xml version="1.0" encoding="utf-8"?>
<worksheet xmlns="http://schemas.openxmlformats.org/spreadsheetml/2006/main" xmlns:r="http://schemas.openxmlformats.org/officeDocument/2006/relationships">
  <dimension ref="A1:AH46"/>
  <sheetViews>
    <sheetView zoomScale="87" zoomScaleNormal="87" zoomScalePageLayoutView="0" workbookViewId="0" topLeftCell="A28">
      <selection activeCell="G46" sqref="G46"/>
    </sheetView>
  </sheetViews>
  <sheetFormatPr defaultColWidth="9.140625" defaultRowHeight="15"/>
  <cols>
    <col min="1" max="1" width="23.140625" style="2" customWidth="1"/>
    <col min="2" max="2" width="38.57421875" style="86" customWidth="1"/>
    <col min="3" max="3" width="31.57421875" style="86" customWidth="1"/>
    <col min="4" max="4" width="17.7109375" style="86" customWidth="1"/>
    <col min="5" max="5" width="13.28125" style="86" customWidth="1"/>
    <col min="6" max="6" width="17.7109375" style="89" customWidth="1"/>
    <col min="7" max="7" width="20.8515625" style="91" customWidth="1"/>
    <col min="8" max="8" width="23.28125" style="91" customWidth="1"/>
    <col min="9" max="9" width="18.7109375" style="89" customWidth="1"/>
    <col min="10" max="10" width="17.57421875" style="89" customWidth="1"/>
    <col min="11" max="11" width="20.28125" style="86" hidden="1" customWidth="1"/>
    <col min="12" max="12" width="15.8515625" style="86" hidden="1" customWidth="1"/>
    <col min="13" max="13" width="23.57421875" style="86" hidden="1" customWidth="1"/>
    <col min="14" max="14" width="15.8515625" style="86" hidden="1" customWidth="1"/>
    <col min="15" max="15" width="18.140625" style="86" hidden="1" customWidth="1"/>
    <col min="16" max="16" width="21.8515625" style="86" hidden="1" customWidth="1"/>
    <col min="17" max="19" width="0" style="86" hidden="1" customWidth="1"/>
    <col min="20" max="20" width="16.00390625" style="86" hidden="1" customWidth="1"/>
    <col min="21" max="21" width="14.57421875" style="86" hidden="1" customWidth="1"/>
    <col min="22" max="22" width="16.00390625" style="86" hidden="1" customWidth="1"/>
    <col min="23" max="31" width="0" style="86" hidden="1" customWidth="1"/>
    <col min="32" max="32" width="14.8515625" style="86" hidden="1" customWidth="1"/>
    <col min="33" max="33" width="21.00390625" style="86" customWidth="1"/>
    <col min="34" max="34" width="49.28125" style="86" hidden="1" customWidth="1"/>
    <col min="35" max="16384" width="9.140625" style="86" customWidth="1"/>
  </cols>
  <sheetData>
    <row r="1" spans="1:7" ht="15.75" thickBot="1">
      <c r="A1" s="2" t="s">
        <v>197</v>
      </c>
      <c r="B1" s="2"/>
      <c r="C1" s="2"/>
      <c r="D1" s="2"/>
      <c r="E1" s="2"/>
      <c r="F1" s="86"/>
      <c r="G1" s="86"/>
    </row>
    <row r="2" spans="1:34" ht="45">
      <c r="A2" s="234" t="s">
        <v>143</v>
      </c>
      <c r="B2" s="234" t="s">
        <v>191</v>
      </c>
      <c r="C2" s="234" t="s">
        <v>192</v>
      </c>
      <c r="D2" s="234" t="s">
        <v>114</v>
      </c>
      <c r="E2" s="234" t="s">
        <v>115</v>
      </c>
      <c r="F2" s="234" t="s">
        <v>116</v>
      </c>
      <c r="G2" s="234" t="s">
        <v>168</v>
      </c>
      <c r="H2" s="234" t="s">
        <v>169</v>
      </c>
      <c r="I2" s="235" t="s">
        <v>238</v>
      </c>
      <c r="J2" s="235" t="s">
        <v>239</v>
      </c>
      <c r="K2" s="234" t="s">
        <v>120</v>
      </c>
      <c r="L2" s="234" t="s">
        <v>121</v>
      </c>
      <c r="M2" s="234" t="s">
        <v>122</v>
      </c>
      <c r="N2" s="234" t="s">
        <v>123</v>
      </c>
      <c r="O2" s="234" t="s">
        <v>124</v>
      </c>
      <c r="P2" s="234" t="s">
        <v>124</v>
      </c>
      <c r="Q2" s="173" t="s">
        <v>127</v>
      </c>
      <c r="R2" s="173" t="s">
        <v>128</v>
      </c>
      <c r="S2" s="173" t="s">
        <v>128</v>
      </c>
      <c r="T2" s="173" t="s">
        <v>129</v>
      </c>
      <c r="U2" s="173" t="s">
        <v>130</v>
      </c>
      <c r="V2" s="173" t="s">
        <v>130</v>
      </c>
      <c r="W2" s="173" t="s">
        <v>131</v>
      </c>
      <c r="X2" s="173" t="s">
        <v>132</v>
      </c>
      <c r="Y2" s="173" t="s">
        <v>132</v>
      </c>
      <c r="Z2" s="173" t="s">
        <v>133</v>
      </c>
      <c r="AA2" s="173" t="s">
        <v>134</v>
      </c>
      <c r="AB2" s="173" t="s">
        <v>134</v>
      </c>
      <c r="AC2" s="173" t="s">
        <v>135</v>
      </c>
      <c r="AD2" s="234" t="s">
        <v>136</v>
      </c>
      <c r="AE2" s="173" t="s">
        <v>136</v>
      </c>
      <c r="AF2" s="173" t="s">
        <v>137</v>
      </c>
      <c r="AG2" s="234" t="s">
        <v>171</v>
      </c>
      <c r="AH2" s="174" t="s">
        <v>140</v>
      </c>
    </row>
    <row r="3" spans="1:34" ht="30">
      <c r="A3" s="234"/>
      <c r="B3" s="234"/>
      <c r="C3" s="234" t="s">
        <v>113</v>
      </c>
      <c r="D3" s="234"/>
      <c r="E3" s="234"/>
      <c r="F3" s="234"/>
      <c r="G3" s="234" t="s">
        <v>117</v>
      </c>
      <c r="H3" s="234" t="s">
        <v>117</v>
      </c>
      <c r="I3" s="236"/>
      <c r="J3" s="236"/>
      <c r="K3" s="234"/>
      <c r="L3" s="234" t="s">
        <v>118</v>
      </c>
      <c r="M3" s="234" t="s">
        <v>118</v>
      </c>
      <c r="N3" s="234" t="s">
        <v>118</v>
      </c>
      <c r="O3" s="234" t="s">
        <v>125</v>
      </c>
      <c r="P3" s="234" t="s">
        <v>126</v>
      </c>
      <c r="Q3" s="173" t="s">
        <v>118</v>
      </c>
      <c r="R3" s="173" t="s">
        <v>125</v>
      </c>
      <c r="S3" s="173" t="s">
        <v>126</v>
      </c>
      <c r="T3" s="173" t="s">
        <v>118</v>
      </c>
      <c r="U3" s="173" t="s">
        <v>125</v>
      </c>
      <c r="V3" s="173" t="s">
        <v>126</v>
      </c>
      <c r="W3" s="173" t="s">
        <v>118</v>
      </c>
      <c r="X3" s="173" t="s">
        <v>125</v>
      </c>
      <c r="Y3" s="173" t="s">
        <v>126</v>
      </c>
      <c r="Z3" s="173" t="s">
        <v>118</v>
      </c>
      <c r="AA3" s="173" t="s">
        <v>125</v>
      </c>
      <c r="AB3" s="173" t="s">
        <v>126</v>
      </c>
      <c r="AC3" s="173" t="s">
        <v>118</v>
      </c>
      <c r="AD3" s="234"/>
      <c r="AE3" s="173" t="s">
        <v>126</v>
      </c>
      <c r="AF3" s="173" t="s">
        <v>138</v>
      </c>
      <c r="AG3" s="234"/>
      <c r="AH3" s="175" t="s">
        <v>142</v>
      </c>
    </row>
    <row r="4" spans="1:34" ht="15.75" thickBot="1">
      <c r="A4" s="234"/>
      <c r="B4" s="234"/>
      <c r="C4" s="234"/>
      <c r="D4" s="234"/>
      <c r="E4" s="234"/>
      <c r="F4" s="234"/>
      <c r="G4" s="234" t="s">
        <v>118</v>
      </c>
      <c r="H4" s="234" t="s">
        <v>118</v>
      </c>
      <c r="I4" s="237"/>
      <c r="J4" s="237"/>
      <c r="K4" s="234"/>
      <c r="L4" s="234"/>
      <c r="M4" s="234"/>
      <c r="N4" s="234"/>
      <c r="O4" s="234"/>
      <c r="P4" s="234"/>
      <c r="Q4" s="153"/>
      <c r="R4" s="153"/>
      <c r="S4" s="153"/>
      <c r="T4" s="153"/>
      <c r="U4" s="153"/>
      <c r="V4" s="153"/>
      <c r="W4" s="153"/>
      <c r="X4" s="153"/>
      <c r="Y4" s="153"/>
      <c r="Z4" s="153"/>
      <c r="AA4" s="153"/>
      <c r="AB4" s="153"/>
      <c r="AC4" s="153"/>
      <c r="AD4" s="153"/>
      <c r="AE4" s="173"/>
      <c r="AF4" s="173" t="s">
        <v>139</v>
      </c>
      <c r="AG4" s="234"/>
      <c r="AH4" s="176"/>
    </row>
    <row r="5" spans="1:34" ht="15">
      <c r="A5" s="173">
        <v>0</v>
      </c>
      <c r="B5" s="177">
        <v>1</v>
      </c>
      <c r="C5" s="177">
        <v>2</v>
      </c>
      <c r="D5" s="177">
        <v>3</v>
      </c>
      <c r="E5" s="177">
        <v>4</v>
      </c>
      <c r="F5" s="177">
        <v>5</v>
      </c>
      <c r="G5" s="177">
        <v>6</v>
      </c>
      <c r="H5" s="177">
        <v>7</v>
      </c>
      <c r="I5" s="177">
        <v>8</v>
      </c>
      <c r="J5" s="177" t="s">
        <v>170</v>
      </c>
      <c r="K5" s="177"/>
      <c r="L5" s="177"/>
      <c r="M5" s="177"/>
      <c r="N5" s="177"/>
      <c r="O5" s="177"/>
      <c r="P5" s="177"/>
      <c r="Q5" s="62"/>
      <c r="R5" s="62"/>
      <c r="S5" s="62"/>
      <c r="T5" s="62"/>
      <c r="U5" s="62"/>
      <c r="V5" s="62"/>
      <c r="W5" s="62"/>
      <c r="X5" s="62"/>
      <c r="Y5" s="62"/>
      <c r="Z5" s="62"/>
      <c r="AA5" s="62"/>
      <c r="AB5" s="62"/>
      <c r="AC5" s="62"/>
      <c r="AD5" s="62"/>
      <c r="AE5" s="177"/>
      <c r="AF5" s="177"/>
      <c r="AG5" s="177"/>
      <c r="AH5" s="178"/>
    </row>
    <row r="6" spans="1:33" s="106" customFormat="1" ht="43.5" customHeight="1">
      <c r="A6" s="248" t="s">
        <v>141</v>
      </c>
      <c r="B6" s="238" t="s">
        <v>141</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40"/>
    </row>
    <row r="7" spans="1:33" s="106" customFormat="1" ht="71.25" customHeight="1">
      <c r="A7" s="248"/>
      <c r="B7" s="179" t="s">
        <v>205</v>
      </c>
      <c r="C7" s="130"/>
      <c r="D7" s="130"/>
      <c r="E7" s="130"/>
      <c r="F7" s="130"/>
      <c r="G7" s="131"/>
      <c r="H7" s="27">
        <f>H8+H13</f>
        <v>351880</v>
      </c>
      <c r="I7" s="27">
        <f>I8+I13</f>
        <v>8000</v>
      </c>
      <c r="J7" s="27">
        <f>H7+I7</f>
        <v>359880</v>
      </c>
      <c r="K7" s="105"/>
      <c r="L7" s="105"/>
      <c r="M7" s="105"/>
      <c r="N7" s="105"/>
      <c r="O7" s="105"/>
      <c r="P7" s="105"/>
      <c r="Q7" s="105"/>
      <c r="R7" s="105"/>
      <c r="S7" s="105"/>
      <c r="T7" s="105"/>
      <c r="U7" s="105"/>
      <c r="V7" s="105"/>
      <c r="W7" s="105"/>
      <c r="X7" s="105"/>
      <c r="Y7" s="105"/>
      <c r="Z7" s="105"/>
      <c r="AA7" s="105"/>
      <c r="AB7" s="105"/>
      <c r="AC7" s="105"/>
      <c r="AD7" s="105"/>
      <c r="AE7" s="105"/>
      <c r="AF7" s="105"/>
      <c r="AG7" s="132"/>
    </row>
    <row r="8" spans="1:33" s="106" customFormat="1" ht="47.25" customHeight="1">
      <c r="A8" s="248"/>
      <c r="B8" s="103" t="s">
        <v>87</v>
      </c>
      <c r="C8" s="100"/>
      <c r="D8" s="100"/>
      <c r="E8" s="100"/>
      <c r="F8" s="133"/>
      <c r="G8" s="134"/>
      <c r="H8" s="27">
        <f>H9+H10+H11+H12</f>
        <v>311880</v>
      </c>
      <c r="I8" s="27"/>
      <c r="J8" s="27">
        <f aca="true" t="shared" si="0" ref="J8:J42">H8+I8</f>
        <v>311880</v>
      </c>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s="106" customFormat="1" ht="15">
      <c r="A9" s="248"/>
      <c r="B9" s="180" t="s">
        <v>1</v>
      </c>
      <c r="C9" s="181" t="s">
        <v>217</v>
      </c>
      <c r="D9" s="182" t="s">
        <v>146</v>
      </c>
      <c r="E9" s="183" t="s">
        <v>65</v>
      </c>
      <c r="F9" s="184">
        <f>4*21*24</f>
        <v>2016</v>
      </c>
      <c r="G9" s="185">
        <v>100</v>
      </c>
      <c r="H9" s="185">
        <f>F9*G9</f>
        <v>201600</v>
      </c>
      <c r="I9" s="134">
        <f>H9*0%</f>
        <v>0</v>
      </c>
      <c r="J9" s="134">
        <f t="shared" si="0"/>
        <v>201600</v>
      </c>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106" customFormat="1" ht="15">
      <c r="A10" s="248"/>
      <c r="B10" s="180" t="s">
        <v>199</v>
      </c>
      <c r="C10" s="181" t="s">
        <v>218</v>
      </c>
      <c r="D10" s="182"/>
      <c r="E10" s="183" t="s">
        <v>65</v>
      </c>
      <c r="F10" s="184">
        <f>2*10*24</f>
        <v>480</v>
      </c>
      <c r="G10" s="185">
        <v>100</v>
      </c>
      <c r="H10" s="185">
        <f>F10*G10</f>
        <v>48000</v>
      </c>
      <c r="I10" s="134">
        <f>H10*0%</f>
        <v>0</v>
      </c>
      <c r="J10" s="134">
        <f t="shared" si="0"/>
        <v>48000</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s="106" customFormat="1" ht="15">
      <c r="A11" s="248"/>
      <c r="B11" s="180" t="s">
        <v>200</v>
      </c>
      <c r="C11" s="181" t="s">
        <v>218</v>
      </c>
      <c r="D11" s="186"/>
      <c r="E11" s="183" t="s">
        <v>65</v>
      </c>
      <c r="F11" s="184">
        <v>480</v>
      </c>
      <c r="G11" s="185">
        <v>100</v>
      </c>
      <c r="H11" s="185">
        <f>F11*G11</f>
        <v>48000</v>
      </c>
      <c r="I11" s="134">
        <f>H11*0%</f>
        <v>0</v>
      </c>
      <c r="J11" s="134">
        <f t="shared" si="0"/>
        <v>48000</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s="106" customFormat="1" ht="15">
      <c r="A12" s="248"/>
      <c r="B12" s="180" t="s">
        <v>2</v>
      </c>
      <c r="C12" s="181" t="s">
        <v>219</v>
      </c>
      <c r="D12" s="186"/>
      <c r="E12" s="183" t="s">
        <v>65</v>
      </c>
      <c r="F12" s="184">
        <f>1*7*24</f>
        <v>168</v>
      </c>
      <c r="G12" s="185">
        <v>85</v>
      </c>
      <c r="H12" s="185">
        <f>F12*G12</f>
        <v>14280</v>
      </c>
      <c r="I12" s="134">
        <f>H12*0%</f>
        <v>0</v>
      </c>
      <c r="J12" s="134">
        <f t="shared" si="0"/>
        <v>14280</v>
      </c>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s="106" customFormat="1" ht="45">
      <c r="A13" s="248"/>
      <c r="B13" s="103" t="s">
        <v>107</v>
      </c>
      <c r="C13" s="103" t="s">
        <v>253</v>
      </c>
      <c r="D13" s="100"/>
      <c r="E13" s="100" t="s">
        <v>3</v>
      </c>
      <c r="F13" s="133">
        <v>1</v>
      </c>
      <c r="G13" s="134">
        <v>40000</v>
      </c>
      <c r="H13" s="27">
        <f>F13*G13</f>
        <v>40000</v>
      </c>
      <c r="I13" s="27">
        <f>H13*0.2</f>
        <v>8000</v>
      </c>
      <c r="J13" s="27">
        <f t="shared" si="0"/>
        <v>48000</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s="106" customFormat="1" ht="89.25" customHeight="1">
      <c r="A14" s="248"/>
      <c r="B14" s="187" t="s">
        <v>243</v>
      </c>
      <c r="C14" s="188"/>
      <c r="D14" s="100"/>
      <c r="E14" s="100"/>
      <c r="F14" s="133"/>
      <c r="G14" s="134"/>
      <c r="H14" s="27">
        <f>H15</f>
        <v>10000</v>
      </c>
      <c r="I14" s="27">
        <f>I15</f>
        <v>2000</v>
      </c>
      <c r="J14" s="27">
        <f t="shared" si="0"/>
        <v>12000</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s="106" customFormat="1" ht="95.25" customHeight="1">
      <c r="A15" s="248"/>
      <c r="B15" s="70" t="s">
        <v>245</v>
      </c>
      <c r="C15" s="103" t="s">
        <v>254</v>
      </c>
      <c r="D15" s="100"/>
      <c r="E15" s="100" t="s">
        <v>3</v>
      </c>
      <c r="F15" s="133">
        <v>1</v>
      </c>
      <c r="G15" s="134">
        <v>10000</v>
      </c>
      <c r="H15" s="185">
        <f>F15*G15</f>
        <v>10000</v>
      </c>
      <c r="I15" s="134">
        <f>H15*0.2</f>
        <v>2000</v>
      </c>
      <c r="J15" s="134">
        <f t="shared" si="0"/>
        <v>12000</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s="106" customFormat="1" ht="64.5" customHeight="1">
      <c r="A16" s="248"/>
      <c r="B16" s="189" t="s">
        <v>90</v>
      </c>
      <c r="C16" s="189" t="s">
        <v>255</v>
      </c>
      <c r="D16" s="100"/>
      <c r="E16" s="100" t="s">
        <v>3</v>
      </c>
      <c r="F16" s="133">
        <v>1</v>
      </c>
      <c r="G16" s="134">
        <v>400</v>
      </c>
      <c r="H16" s="190">
        <f>F16*G16</f>
        <v>400</v>
      </c>
      <c r="I16" s="190">
        <f>H16*0.2</f>
        <v>80</v>
      </c>
      <c r="J16" s="27">
        <f t="shared" si="0"/>
        <v>480</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s="106" customFormat="1" ht="75" customHeight="1">
      <c r="A17" s="248"/>
      <c r="B17" s="191" t="s">
        <v>244</v>
      </c>
      <c r="C17" s="100"/>
      <c r="D17" s="100"/>
      <c r="E17" s="100"/>
      <c r="F17" s="133"/>
      <c r="G17" s="134"/>
      <c r="H17" s="190">
        <f>H18</f>
        <v>12000</v>
      </c>
      <c r="I17" s="190">
        <f>I18</f>
        <v>2400</v>
      </c>
      <c r="J17" s="190">
        <f>J18</f>
        <v>14400</v>
      </c>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s="106" customFormat="1" ht="63" customHeight="1">
      <c r="A18" s="248"/>
      <c r="B18" s="189"/>
      <c r="C18" s="100" t="s">
        <v>166</v>
      </c>
      <c r="D18" s="100"/>
      <c r="E18" s="100" t="s">
        <v>64</v>
      </c>
      <c r="F18" s="133">
        <v>12</v>
      </c>
      <c r="G18" s="134">
        <v>1000</v>
      </c>
      <c r="H18" s="134">
        <f>F18*G18</f>
        <v>12000</v>
      </c>
      <c r="I18" s="134">
        <f>H18*0.2</f>
        <v>2400</v>
      </c>
      <c r="J18" s="134">
        <f t="shared" si="0"/>
        <v>14400</v>
      </c>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s="106" customFormat="1" ht="36" customHeight="1">
      <c r="A19" s="248"/>
      <c r="B19" s="191" t="s">
        <v>88</v>
      </c>
      <c r="C19" s="101" t="s">
        <v>167</v>
      </c>
      <c r="D19" s="100"/>
      <c r="E19" s="100" t="s">
        <v>64</v>
      </c>
      <c r="F19" s="133">
        <v>12</v>
      </c>
      <c r="G19" s="134">
        <v>1000</v>
      </c>
      <c r="H19" s="27">
        <f>F19*G19</f>
        <v>12000</v>
      </c>
      <c r="I19" s="190">
        <f>H19*0.2</f>
        <v>2400</v>
      </c>
      <c r="J19" s="27">
        <f t="shared" si="0"/>
        <v>14400</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s="106" customFormat="1" ht="36" customHeight="1">
      <c r="A20" s="248"/>
      <c r="B20" s="192" t="s">
        <v>148</v>
      </c>
      <c r="C20" s="100"/>
      <c r="D20" s="100"/>
      <c r="E20" s="100"/>
      <c r="F20" s="133"/>
      <c r="G20" s="134"/>
      <c r="H20" s="134"/>
      <c r="I20" s="134"/>
      <c r="J20" s="134">
        <f t="shared" si="0"/>
        <v>0</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s="106" customFormat="1" ht="36" customHeight="1">
      <c r="A21" s="154" t="s">
        <v>165</v>
      </c>
      <c r="B21" s="192"/>
      <c r="C21" s="100"/>
      <c r="D21" s="100"/>
      <c r="E21" s="100"/>
      <c r="F21" s="133"/>
      <c r="G21" s="134"/>
      <c r="H21" s="193">
        <f>H19+H18+H16+H14+H7</f>
        <v>386280</v>
      </c>
      <c r="I21" s="193">
        <f>I19+I18+I16+I14+I7</f>
        <v>14880</v>
      </c>
      <c r="J21" s="193">
        <f>J19+J18+J16+J14+J7</f>
        <v>401160</v>
      </c>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row>
    <row r="22" spans="1:33" s="106" customFormat="1" ht="30">
      <c r="A22" s="249" t="s">
        <v>147</v>
      </c>
      <c r="B22" s="118" t="s">
        <v>151</v>
      </c>
      <c r="C22" s="100"/>
      <c r="D22" s="100"/>
      <c r="E22" s="100"/>
      <c r="F22" s="135"/>
      <c r="G22" s="135"/>
      <c r="H22" s="26">
        <f>H23</f>
        <v>168000</v>
      </c>
      <c r="I22" s="26">
        <f>I23</f>
        <v>33600</v>
      </c>
      <c r="J22" s="26">
        <f t="shared" si="0"/>
        <v>201600</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106" customFormat="1" ht="150">
      <c r="A23" s="249"/>
      <c r="B23" s="196" t="s">
        <v>86</v>
      </c>
      <c r="C23" s="197" t="s">
        <v>150</v>
      </c>
      <c r="D23" s="100"/>
      <c r="E23" s="100" t="s">
        <v>5</v>
      </c>
      <c r="F23" s="133">
        <v>2</v>
      </c>
      <c r="G23" s="134">
        <v>84000</v>
      </c>
      <c r="H23" s="134">
        <f>F23*G23</f>
        <v>168000</v>
      </c>
      <c r="I23" s="136">
        <f>H23*0.2</f>
        <v>33600</v>
      </c>
      <c r="J23" s="134">
        <f t="shared" si="0"/>
        <v>201600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s="106" customFormat="1" ht="30">
      <c r="A24" s="249"/>
      <c r="B24" s="137" t="s">
        <v>160</v>
      </c>
      <c r="C24" s="100"/>
      <c r="D24" s="100"/>
      <c r="E24" s="100"/>
      <c r="F24" s="135"/>
      <c r="G24" s="135"/>
      <c r="H24" s="26">
        <f>H25</f>
        <v>50000</v>
      </c>
      <c r="I24" s="26">
        <f>I25</f>
        <v>0</v>
      </c>
      <c r="J24" s="26">
        <f t="shared" si="0"/>
        <v>50000</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s="142" customFormat="1" ht="45">
      <c r="A25" s="249"/>
      <c r="B25" s="198" t="s">
        <v>86</v>
      </c>
      <c r="C25" s="199" t="s">
        <v>256</v>
      </c>
      <c r="D25" s="138"/>
      <c r="E25" s="138" t="s">
        <v>3</v>
      </c>
      <c r="F25" s="139">
        <v>1</v>
      </c>
      <c r="G25" s="140">
        <v>50000</v>
      </c>
      <c r="H25" s="140">
        <f>F25*G25</f>
        <v>50000</v>
      </c>
      <c r="I25" s="140">
        <v>0</v>
      </c>
      <c r="J25" s="140">
        <f t="shared" si="0"/>
        <v>50000</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row>
    <row r="26" spans="1:33" s="106" customFormat="1" ht="30">
      <c r="A26" s="143" t="s">
        <v>161</v>
      </c>
      <c r="B26" s="200"/>
      <c r="C26" s="197"/>
      <c r="D26" s="100"/>
      <c r="E26" s="100"/>
      <c r="F26" s="133"/>
      <c r="G26" s="134"/>
      <c r="H26" s="27">
        <f>H24+H22</f>
        <v>218000</v>
      </c>
      <c r="I26" s="27">
        <f>I24+I22</f>
        <v>33600</v>
      </c>
      <c r="J26" s="201">
        <f t="shared" si="0"/>
        <v>251600</v>
      </c>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row r="27" spans="1:33" s="106" customFormat="1" ht="15">
      <c r="A27" s="243" t="s">
        <v>149</v>
      </c>
      <c r="B27" s="118" t="s">
        <v>154</v>
      </c>
      <c r="C27" s="100"/>
      <c r="D27" s="100"/>
      <c r="E27" s="100"/>
      <c r="F27" s="135"/>
      <c r="G27" s="135"/>
      <c r="H27" s="26">
        <f>H28+H30</f>
        <v>298000</v>
      </c>
      <c r="I27" s="26">
        <f>I28+I30</f>
        <v>40000</v>
      </c>
      <c r="J27" s="26">
        <f t="shared" si="0"/>
        <v>338000</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s="106" customFormat="1" ht="15">
      <c r="A28" s="244"/>
      <c r="B28" s="100" t="s">
        <v>77</v>
      </c>
      <c r="C28" s="100"/>
      <c r="D28" s="100"/>
      <c r="E28" s="100"/>
      <c r="F28" s="133"/>
      <c r="G28" s="134"/>
      <c r="H28" s="134">
        <f>H29</f>
        <v>200000</v>
      </c>
      <c r="I28" s="136">
        <f>H28*0.2</f>
        <v>40000</v>
      </c>
      <c r="J28" s="134">
        <f t="shared" si="0"/>
        <v>240000</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s="106" customFormat="1" ht="30">
      <c r="A29" s="244"/>
      <c r="B29" s="100" t="s">
        <v>80</v>
      </c>
      <c r="C29" s="101" t="s">
        <v>153</v>
      </c>
      <c r="D29" s="100"/>
      <c r="E29" s="100" t="s">
        <v>152</v>
      </c>
      <c r="F29" s="133">
        <v>1</v>
      </c>
      <c r="G29" s="134">
        <v>200000</v>
      </c>
      <c r="H29" s="134">
        <f>F29*G29</f>
        <v>200000</v>
      </c>
      <c r="I29" s="136">
        <f>H29*0.2</f>
        <v>40000</v>
      </c>
      <c r="J29" s="134">
        <f t="shared" si="0"/>
        <v>240000</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s="106" customFormat="1" ht="33" customHeight="1">
      <c r="A30" s="244"/>
      <c r="B30" s="202" t="s">
        <v>91</v>
      </c>
      <c r="C30" s="100"/>
      <c r="D30" s="100"/>
      <c r="E30" s="100"/>
      <c r="F30" s="133"/>
      <c r="G30" s="134"/>
      <c r="H30" s="134">
        <f>H31+H32</f>
        <v>98000</v>
      </c>
      <c r="I30" s="136">
        <f>I31+I32</f>
        <v>0</v>
      </c>
      <c r="J30" s="134">
        <f t="shared" si="0"/>
        <v>98000</v>
      </c>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s="106" customFormat="1" ht="30">
      <c r="A31" s="244"/>
      <c r="B31" s="246" t="s">
        <v>93</v>
      </c>
      <c r="C31" s="101" t="s">
        <v>215</v>
      </c>
      <c r="D31" s="100"/>
      <c r="E31" s="100" t="s">
        <v>65</v>
      </c>
      <c r="F31" s="133">
        <f>2*300</f>
        <v>600</v>
      </c>
      <c r="G31" s="134">
        <v>140</v>
      </c>
      <c r="H31" s="134">
        <f>F31*G31</f>
        <v>84000</v>
      </c>
      <c r="I31" s="136">
        <v>0</v>
      </c>
      <c r="J31" s="134">
        <f t="shared" si="0"/>
        <v>84000</v>
      </c>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s="106" customFormat="1" ht="30">
      <c r="A32" s="244"/>
      <c r="B32" s="247"/>
      <c r="C32" s="101" t="s">
        <v>216</v>
      </c>
      <c r="D32" s="100"/>
      <c r="E32" s="100" t="s">
        <v>65</v>
      </c>
      <c r="F32" s="133">
        <v>100</v>
      </c>
      <c r="G32" s="134">
        <v>140</v>
      </c>
      <c r="H32" s="134">
        <f>F32*G32</f>
        <v>14000</v>
      </c>
      <c r="I32" s="136">
        <v>0</v>
      </c>
      <c r="J32" s="134">
        <f t="shared" si="0"/>
        <v>14000</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06" customFormat="1" ht="15">
      <c r="A33" s="244"/>
      <c r="B33" s="118" t="s">
        <v>157</v>
      </c>
      <c r="C33" s="100"/>
      <c r="D33" s="100"/>
      <c r="E33" s="100"/>
      <c r="F33" s="135"/>
      <c r="G33" s="135"/>
      <c r="H33" s="26">
        <f>H34</f>
        <v>500000</v>
      </c>
      <c r="I33" s="26">
        <f>I34</f>
        <v>0</v>
      </c>
      <c r="J33" s="26">
        <f t="shared" si="0"/>
        <v>500000</v>
      </c>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s="106" customFormat="1" ht="15">
      <c r="A34" s="244"/>
      <c r="B34" s="100" t="s">
        <v>77</v>
      </c>
      <c r="C34" s="101"/>
      <c r="D34" s="100"/>
      <c r="E34" s="100"/>
      <c r="F34" s="133"/>
      <c r="G34" s="134"/>
      <c r="H34" s="134">
        <f>H35</f>
        <v>500000</v>
      </c>
      <c r="I34" s="144"/>
      <c r="J34" s="134">
        <f t="shared" si="0"/>
        <v>500000</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s="106" customFormat="1" ht="90">
      <c r="A35" s="244"/>
      <c r="B35" s="203" t="s">
        <v>78</v>
      </c>
      <c r="C35" s="103" t="s">
        <v>155</v>
      </c>
      <c r="D35" s="100"/>
      <c r="E35" s="100" t="s">
        <v>152</v>
      </c>
      <c r="F35" s="133">
        <v>5</v>
      </c>
      <c r="G35" s="134">
        <v>100000</v>
      </c>
      <c r="H35" s="134">
        <f>F35*G35</f>
        <v>500000</v>
      </c>
      <c r="I35" s="136">
        <f>H35*0.2</f>
        <v>100000</v>
      </c>
      <c r="J35" s="134">
        <f t="shared" si="0"/>
        <v>600000</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s="106" customFormat="1" ht="15">
      <c r="A36" s="244"/>
      <c r="B36" s="118" t="s">
        <v>158</v>
      </c>
      <c r="C36" s="100"/>
      <c r="D36" s="100"/>
      <c r="E36" s="100"/>
      <c r="F36" s="135"/>
      <c r="G36" s="135"/>
      <c r="H36" s="26">
        <f>H37</f>
        <v>25000</v>
      </c>
      <c r="I36" s="26">
        <f>I37</f>
        <v>5000</v>
      </c>
      <c r="J36" s="26">
        <f t="shared" si="0"/>
        <v>30000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s="106" customFormat="1" ht="23.25" customHeight="1">
      <c r="A37" s="244"/>
      <c r="B37" s="100" t="s">
        <v>77</v>
      </c>
      <c r="C37" s="103"/>
      <c r="D37" s="100"/>
      <c r="E37" s="100"/>
      <c r="F37" s="133"/>
      <c r="G37" s="134"/>
      <c r="H37" s="134">
        <f>H38</f>
        <v>25000</v>
      </c>
      <c r="I37" s="136">
        <f>H37*0.2</f>
        <v>5000</v>
      </c>
      <c r="J37" s="134">
        <f t="shared" si="0"/>
        <v>30000</v>
      </c>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row>
    <row r="38" spans="1:33" s="106" customFormat="1" ht="45">
      <c r="A38" s="245"/>
      <c r="B38" s="203" t="s">
        <v>78</v>
      </c>
      <c r="C38" s="101" t="s">
        <v>156</v>
      </c>
      <c r="D38" s="100"/>
      <c r="E38" s="100" t="s">
        <v>152</v>
      </c>
      <c r="F38" s="133">
        <v>1</v>
      </c>
      <c r="G38" s="134">
        <v>25000</v>
      </c>
      <c r="H38" s="134">
        <f>F38*G38</f>
        <v>25000</v>
      </c>
      <c r="I38" s="136">
        <f>H38*0.2</f>
        <v>5000</v>
      </c>
      <c r="J38" s="134">
        <f t="shared" si="0"/>
        <v>30000</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s="127" customFormat="1" ht="15">
      <c r="A39" s="124" t="s">
        <v>159</v>
      </c>
      <c r="B39" s="124"/>
      <c r="C39" s="124"/>
      <c r="D39" s="124"/>
      <c r="E39" s="124"/>
      <c r="F39" s="145"/>
      <c r="G39" s="145"/>
      <c r="H39" s="26">
        <f>H36+H33+H27</f>
        <v>823000</v>
      </c>
      <c r="I39" s="26">
        <f>I36+I33+I27</f>
        <v>45000</v>
      </c>
      <c r="J39" s="26">
        <f t="shared" si="0"/>
        <v>868000</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24"/>
    </row>
    <row r="40" spans="1:33" s="106" customFormat="1" ht="15">
      <c r="A40" s="124" t="s">
        <v>163</v>
      </c>
      <c r="B40" s="100"/>
      <c r="C40" s="100"/>
      <c r="D40" s="100"/>
      <c r="E40" s="100"/>
      <c r="F40" s="133"/>
      <c r="G40" s="134"/>
      <c r="H40" s="134"/>
      <c r="I40" s="134"/>
      <c r="J40" s="134">
        <f t="shared" si="0"/>
        <v>0</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s="106" customFormat="1" ht="15">
      <c r="A41" s="124" t="s">
        <v>162</v>
      </c>
      <c r="B41" s="100"/>
      <c r="C41" s="100"/>
      <c r="D41" s="100"/>
      <c r="E41" s="100"/>
      <c r="F41" s="133"/>
      <c r="G41" s="134"/>
      <c r="H41" s="134"/>
      <c r="I41" s="134"/>
      <c r="J41" s="134">
        <f t="shared" si="0"/>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s="127" customFormat="1" ht="15">
      <c r="A42" s="242" t="s">
        <v>164</v>
      </c>
      <c r="B42" s="242"/>
      <c r="C42" s="124"/>
      <c r="D42" s="124"/>
      <c r="E42" s="124"/>
      <c r="F42" s="145"/>
      <c r="G42" s="145"/>
      <c r="H42" s="26">
        <f>H21+H26+H39</f>
        <v>1427280</v>
      </c>
      <c r="I42" s="26">
        <f>I21+I26+I39</f>
        <v>93480</v>
      </c>
      <c r="J42" s="26">
        <f t="shared" si="0"/>
        <v>1520760</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row>
    <row r="45" spans="1:4" ht="42" customHeight="1">
      <c r="A45" s="59" t="s">
        <v>6</v>
      </c>
      <c r="B45" s="241" t="s">
        <v>7</v>
      </c>
      <c r="C45" s="241"/>
      <c r="D45" s="241"/>
    </row>
    <row r="46" spans="1:4" ht="45.75" customHeight="1">
      <c r="A46" s="88" t="s">
        <v>8</v>
      </c>
      <c r="B46" s="241" t="s">
        <v>9</v>
      </c>
      <c r="C46" s="241"/>
      <c r="D46" s="241"/>
    </row>
  </sheetData>
  <sheetProtection/>
  <mergeCells count="26">
    <mergeCell ref="B46:D46"/>
    <mergeCell ref="AG2:AG4"/>
    <mergeCell ref="G2:G4"/>
    <mergeCell ref="H2:H4"/>
    <mergeCell ref="AD2:AD3"/>
    <mergeCell ref="A2:A4"/>
    <mergeCell ref="A6:A20"/>
    <mergeCell ref="A22:A25"/>
    <mergeCell ref="N2:N4"/>
    <mergeCell ref="O2:O4"/>
    <mergeCell ref="B6:AG6"/>
    <mergeCell ref="C2:C4"/>
    <mergeCell ref="K2:K4"/>
    <mergeCell ref="L2:L4"/>
    <mergeCell ref="B45:D45"/>
    <mergeCell ref="A42:B42"/>
    <mergeCell ref="A27:A38"/>
    <mergeCell ref="B31:B32"/>
    <mergeCell ref="M2:M4"/>
    <mergeCell ref="D2:D4"/>
    <mergeCell ref="P2:P4"/>
    <mergeCell ref="B2:B4"/>
    <mergeCell ref="E2:E4"/>
    <mergeCell ref="F2:F4"/>
    <mergeCell ref="I2:I4"/>
    <mergeCell ref="J2:J4"/>
  </mergeCells>
  <printOptions horizontalCentered="1"/>
  <pageMargins left="0.5118110236220472" right="0.15748031496062992" top="0.6299212598425197" bottom="0.3937007874015748" header="0.31496062992125984" footer="0.15748031496062992"/>
  <pageSetup horizontalDpi="600" verticalDpi="600" orientation="landscape" paperSize="8" scale="83" r:id="rId2"/>
  <headerFooter>
    <oddFooter>&amp;C&amp;P / &amp;N</oddFooter>
  </headerFooter>
  <drawing r:id="rId1"/>
</worksheet>
</file>

<file path=xl/worksheets/sheet3.xml><?xml version="1.0" encoding="utf-8"?>
<worksheet xmlns="http://schemas.openxmlformats.org/spreadsheetml/2006/main" xmlns:r="http://schemas.openxmlformats.org/officeDocument/2006/relationships">
  <dimension ref="A1:AT49"/>
  <sheetViews>
    <sheetView zoomScalePageLayoutView="0" workbookViewId="0" topLeftCell="A4">
      <selection activeCell="F9" sqref="F9"/>
    </sheetView>
  </sheetViews>
  <sheetFormatPr defaultColWidth="9.140625" defaultRowHeight="15"/>
  <cols>
    <col min="1" max="1" width="26.28125" style="10" customWidth="1"/>
    <col min="2" max="2" width="14.57421875" style="4" customWidth="1"/>
    <col min="3" max="3" width="15.140625" style="4" customWidth="1"/>
    <col min="4" max="4" width="8.28125" style="4" customWidth="1"/>
    <col min="5" max="5" width="11.8515625" style="4" customWidth="1"/>
    <col min="6" max="6" width="14.28125" style="8" customWidth="1"/>
    <col min="7" max="7" width="17.140625" style="9" customWidth="1"/>
    <col min="8" max="8" width="18.28125" style="9" customWidth="1"/>
    <col min="9" max="9" width="13.00390625" style="8" customWidth="1"/>
    <col min="10" max="10" width="18.7109375" style="8" customWidth="1"/>
    <col min="11" max="11" width="20.28125" style="4" hidden="1" customWidth="1"/>
    <col min="12" max="12" width="15.8515625" style="4" hidden="1" customWidth="1"/>
    <col min="13" max="13" width="23.57421875" style="4" hidden="1" customWidth="1"/>
    <col min="14" max="14" width="15.8515625" style="4" hidden="1" customWidth="1"/>
    <col min="15" max="15" width="18.140625" style="4" hidden="1" customWidth="1"/>
    <col min="16" max="16" width="21.8515625" style="4" hidden="1" customWidth="1"/>
    <col min="17" max="19" width="0" style="4" hidden="1" customWidth="1"/>
    <col min="20" max="20" width="16.00390625" style="4" hidden="1" customWidth="1"/>
    <col min="21" max="21" width="14.57421875" style="4" hidden="1" customWidth="1"/>
    <col min="22" max="22" width="16.00390625" style="4" hidden="1" customWidth="1"/>
    <col min="23" max="31" width="0" style="4" hidden="1" customWidth="1"/>
    <col min="32" max="32" width="14.8515625" style="4" hidden="1" customWidth="1"/>
    <col min="33" max="33" width="49.28125" style="4" hidden="1" customWidth="1"/>
    <col min="34" max="34" width="9.140625" style="4" customWidth="1"/>
    <col min="35" max="35" width="12.57421875" style="4" customWidth="1"/>
    <col min="36" max="36" width="12.7109375" style="4" customWidth="1"/>
    <col min="37" max="37" width="12.421875" style="4" customWidth="1"/>
    <col min="38" max="38" width="14.8515625" style="4" customWidth="1"/>
    <col min="39" max="39" width="22.8515625" style="4" customWidth="1"/>
    <col min="40" max="41" width="9.140625" style="4" customWidth="1"/>
    <col min="42" max="42" width="12.57421875" style="4" customWidth="1"/>
    <col min="43" max="43" width="12.140625" style="4" customWidth="1"/>
    <col min="44" max="44" width="9.140625" style="4" customWidth="1"/>
    <col min="45" max="45" width="22.421875" style="4" customWidth="1"/>
    <col min="46" max="16384" width="9.140625" style="4" customWidth="1"/>
  </cols>
  <sheetData>
    <row r="1" spans="1:46" ht="15.75" thickBot="1">
      <c r="A1" s="1" t="s">
        <v>196</v>
      </c>
      <c r="B1" s="86"/>
      <c r="C1" s="86"/>
      <c r="D1" s="86"/>
      <c r="E1" s="86"/>
      <c r="F1" s="89"/>
      <c r="G1" s="91"/>
      <c r="H1" s="91"/>
      <c r="I1" s="89"/>
      <c r="J1" s="89"/>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row>
    <row r="2" spans="1:46" ht="16.5" customHeight="1">
      <c r="A2" s="147"/>
      <c r="B2" s="148"/>
      <c r="C2" s="148"/>
      <c r="D2" s="149"/>
      <c r="E2" s="253" t="s">
        <v>164</v>
      </c>
      <c r="F2" s="254"/>
      <c r="G2" s="254"/>
      <c r="H2" s="254"/>
      <c r="I2" s="254"/>
      <c r="J2" s="255"/>
      <c r="K2" s="86"/>
      <c r="L2" s="86"/>
      <c r="M2" s="86"/>
      <c r="N2" s="86"/>
      <c r="O2" s="86"/>
      <c r="P2" s="86"/>
      <c r="Q2" s="86"/>
      <c r="R2" s="86"/>
      <c r="S2" s="86"/>
      <c r="T2" s="86"/>
      <c r="U2" s="86"/>
      <c r="V2" s="86"/>
      <c r="W2" s="86"/>
      <c r="X2" s="86"/>
      <c r="Y2" s="86"/>
      <c r="Z2" s="86"/>
      <c r="AA2" s="86"/>
      <c r="AB2" s="86"/>
      <c r="AC2" s="86"/>
      <c r="AD2" s="86"/>
      <c r="AE2" s="86"/>
      <c r="AF2" s="86"/>
      <c r="AG2" s="86"/>
      <c r="AH2" s="256" t="s">
        <v>172</v>
      </c>
      <c r="AI2" s="257"/>
      <c r="AJ2" s="257"/>
      <c r="AK2" s="257"/>
      <c r="AL2" s="257"/>
      <c r="AM2" s="258"/>
      <c r="AN2" s="259" t="s">
        <v>173</v>
      </c>
      <c r="AO2" s="260"/>
      <c r="AP2" s="260"/>
      <c r="AQ2" s="260"/>
      <c r="AR2" s="260"/>
      <c r="AS2" s="261"/>
      <c r="AT2" s="86"/>
    </row>
    <row r="3" spans="1:46" ht="45">
      <c r="A3" s="250" t="s">
        <v>143</v>
      </c>
      <c r="B3" s="250" t="s">
        <v>112</v>
      </c>
      <c r="C3" s="250" t="s">
        <v>4</v>
      </c>
      <c r="D3" s="250" t="s">
        <v>114</v>
      </c>
      <c r="E3" s="250" t="s">
        <v>115</v>
      </c>
      <c r="F3" s="250" t="s">
        <v>116</v>
      </c>
      <c r="G3" s="250" t="s">
        <v>168</v>
      </c>
      <c r="H3" s="250" t="s">
        <v>169</v>
      </c>
      <c r="I3" s="250" t="s">
        <v>238</v>
      </c>
      <c r="J3" s="250" t="s">
        <v>240</v>
      </c>
      <c r="K3" s="250" t="s">
        <v>120</v>
      </c>
      <c r="L3" s="250" t="s">
        <v>121</v>
      </c>
      <c r="M3" s="92" t="s">
        <v>122</v>
      </c>
      <c r="N3" s="250" t="s">
        <v>123</v>
      </c>
      <c r="O3" s="92" t="s">
        <v>124</v>
      </c>
      <c r="P3" s="250" t="s">
        <v>124</v>
      </c>
      <c r="Q3" s="92" t="s">
        <v>127</v>
      </c>
      <c r="R3" s="92" t="s">
        <v>128</v>
      </c>
      <c r="S3" s="92" t="s">
        <v>128</v>
      </c>
      <c r="T3" s="92" t="s">
        <v>129</v>
      </c>
      <c r="U3" s="92" t="s">
        <v>130</v>
      </c>
      <c r="V3" s="92" t="s">
        <v>130</v>
      </c>
      <c r="W3" s="92" t="s">
        <v>131</v>
      </c>
      <c r="X3" s="92" t="s">
        <v>132</v>
      </c>
      <c r="Y3" s="92" t="s">
        <v>132</v>
      </c>
      <c r="Z3" s="92" t="s">
        <v>133</v>
      </c>
      <c r="AA3" s="92" t="s">
        <v>134</v>
      </c>
      <c r="AB3" s="92" t="s">
        <v>134</v>
      </c>
      <c r="AC3" s="92" t="s">
        <v>135</v>
      </c>
      <c r="AD3" s="250" t="s">
        <v>136</v>
      </c>
      <c r="AE3" s="92" t="s">
        <v>136</v>
      </c>
      <c r="AF3" s="92" t="s">
        <v>137</v>
      </c>
      <c r="AG3" s="92" t="s">
        <v>140</v>
      </c>
      <c r="AH3" s="262" t="s">
        <v>115</v>
      </c>
      <c r="AI3" s="262" t="s">
        <v>116</v>
      </c>
      <c r="AJ3" s="262" t="s">
        <v>168</v>
      </c>
      <c r="AK3" s="262" t="s">
        <v>169</v>
      </c>
      <c r="AL3" s="250" t="s">
        <v>238</v>
      </c>
      <c r="AM3" s="250" t="s">
        <v>240</v>
      </c>
      <c r="AN3" s="262" t="s">
        <v>115</v>
      </c>
      <c r="AO3" s="262" t="s">
        <v>116</v>
      </c>
      <c r="AP3" s="262" t="s">
        <v>168</v>
      </c>
      <c r="AQ3" s="262" t="s">
        <v>169</v>
      </c>
      <c r="AR3" s="250" t="s">
        <v>238</v>
      </c>
      <c r="AS3" s="250" t="s">
        <v>240</v>
      </c>
      <c r="AT3" s="86"/>
    </row>
    <row r="4" spans="1:46" ht="30">
      <c r="A4" s="251"/>
      <c r="B4" s="251"/>
      <c r="C4" s="251"/>
      <c r="D4" s="251"/>
      <c r="E4" s="251"/>
      <c r="F4" s="251"/>
      <c r="G4" s="251"/>
      <c r="H4" s="251"/>
      <c r="I4" s="251"/>
      <c r="J4" s="251"/>
      <c r="K4" s="251"/>
      <c r="L4" s="251"/>
      <c r="M4" s="92" t="s">
        <v>118</v>
      </c>
      <c r="N4" s="251"/>
      <c r="O4" s="92" t="s">
        <v>125</v>
      </c>
      <c r="P4" s="251"/>
      <c r="Q4" s="92" t="s">
        <v>118</v>
      </c>
      <c r="R4" s="92" t="s">
        <v>125</v>
      </c>
      <c r="S4" s="92" t="s">
        <v>126</v>
      </c>
      <c r="T4" s="92" t="s">
        <v>118</v>
      </c>
      <c r="U4" s="92" t="s">
        <v>125</v>
      </c>
      <c r="V4" s="92" t="s">
        <v>126</v>
      </c>
      <c r="W4" s="92" t="s">
        <v>118</v>
      </c>
      <c r="X4" s="92" t="s">
        <v>125</v>
      </c>
      <c r="Y4" s="92" t="s">
        <v>126</v>
      </c>
      <c r="Z4" s="92" t="s">
        <v>118</v>
      </c>
      <c r="AA4" s="92" t="s">
        <v>125</v>
      </c>
      <c r="AB4" s="92" t="s">
        <v>126</v>
      </c>
      <c r="AC4" s="92" t="s">
        <v>118</v>
      </c>
      <c r="AD4" s="252"/>
      <c r="AE4" s="92" t="s">
        <v>126</v>
      </c>
      <c r="AF4" s="92" t="s">
        <v>138</v>
      </c>
      <c r="AG4" s="92" t="s">
        <v>142</v>
      </c>
      <c r="AH4" s="262"/>
      <c r="AI4" s="262"/>
      <c r="AJ4" s="262" t="s">
        <v>117</v>
      </c>
      <c r="AK4" s="262" t="s">
        <v>117</v>
      </c>
      <c r="AL4" s="251"/>
      <c r="AM4" s="251"/>
      <c r="AN4" s="262"/>
      <c r="AO4" s="262"/>
      <c r="AP4" s="262" t="s">
        <v>117</v>
      </c>
      <c r="AQ4" s="262" t="s">
        <v>117</v>
      </c>
      <c r="AR4" s="251"/>
      <c r="AS4" s="251"/>
      <c r="AT4" s="86"/>
    </row>
    <row r="5" spans="1:46" ht="15">
      <c r="A5" s="252"/>
      <c r="B5" s="252"/>
      <c r="C5" s="252"/>
      <c r="D5" s="252"/>
      <c r="E5" s="252"/>
      <c r="F5" s="252"/>
      <c r="G5" s="252"/>
      <c r="H5" s="252"/>
      <c r="I5" s="252"/>
      <c r="J5" s="252"/>
      <c r="K5" s="252"/>
      <c r="L5" s="252"/>
      <c r="M5" s="92"/>
      <c r="N5" s="252"/>
      <c r="O5" s="92"/>
      <c r="P5" s="252"/>
      <c r="Q5" s="153"/>
      <c r="R5" s="153"/>
      <c r="S5" s="153"/>
      <c r="T5" s="153"/>
      <c r="U5" s="153"/>
      <c r="V5" s="153"/>
      <c r="W5" s="153"/>
      <c r="X5" s="153"/>
      <c r="Y5" s="153"/>
      <c r="Z5" s="153"/>
      <c r="AA5" s="153"/>
      <c r="AB5" s="153"/>
      <c r="AC5" s="153"/>
      <c r="AD5" s="153"/>
      <c r="AE5" s="92"/>
      <c r="AF5" s="92" t="s">
        <v>139</v>
      </c>
      <c r="AG5" s="92"/>
      <c r="AH5" s="262"/>
      <c r="AI5" s="262"/>
      <c r="AJ5" s="262" t="s">
        <v>118</v>
      </c>
      <c r="AK5" s="262" t="s">
        <v>118</v>
      </c>
      <c r="AL5" s="252"/>
      <c r="AM5" s="252"/>
      <c r="AN5" s="262"/>
      <c r="AO5" s="262"/>
      <c r="AP5" s="262" t="s">
        <v>118</v>
      </c>
      <c r="AQ5" s="262" t="s">
        <v>118</v>
      </c>
      <c r="AR5" s="252"/>
      <c r="AS5" s="252"/>
      <c r="AT5" s="86"/>
    </row>
    <row r="6" spans="1:46" ht="15">
      <c r="A6" s="150">
        <v>0</v>
      </c>
      <c r="B6" s="151">
        <v>1</v>
      </c>
      <c r="C6" s="151">
        <v>2</v>
      </c>
      <c r="D6" s="151">
        <v>3</v>
      </c>
      <c r="E6" s="151" t="s">
        <v>176</v>
      </c>
      <c r="F6" s="151" t="s">
        <v>177</v>
      </c>
      <c r="G6" s="151">
        <v>6</v>
      </c>
      <c r="H6" s="151" t="s">
        <v>71</v>
      </c>
      <c r="I6" s="151">
        <v>8</v>
      </c>
      <c r="J6" s="151" t="s">
        <v>170</v>
      </c>
      <c r="K6" s="151"/>
      <c r="L6" s="151"/>
      <c r="M6" s="151"/>
      <c r="N6" s="151"/>
      <c r="O6" s="151"/>
      <c r="P6" s="151"/>
      <c r="Q6" s="152"/>
      <c r="R6" s="152"/>
      <c r="S6" s="152"/>
      <c r="T6" s="152"/>
      <c r="U6" s="152"/>
      <c r="V6" s="152"/>
      <c r="W6" s="152"/>
      <c r="X6" s="152"/>
      <c r="Y6" s="152"/>
      <c r="Z6" s="152"/>
      <c r="AA6" s="152"/>
      <c r="AB6" s="152"/>
      <c r="AC6" s="152"/>
      <c r="AD6" s="152"/>
      <c r="AE6" s="151"/>
      <c r="AF6" s="151"/>
      <c r="AG6" s="102"/>
      <c r="AH6" s="151">
        <v>10</v>
      </c>
      <c r="AI6" s="151">
        <v>11</v>
      </c>
      <c r="AJ6" s="151">
        <v>12</v>
      </c>
      <c r="AK6" s="151">
        <v>13</v>
      </c>
      <c r="AL6" s="151">
        <v>14</v>
      </c>
      <c r="AM6" s="151" t="s">
        <v>174</v>
      </c>
      <c r="AN6" s="151">
        <v>16</v>
      </c>
      <c r="AO6" s="151">
        <v>17</v>
      </c>
      <c r="AP6" s="151">
        <v>18</v>
      </c>
      <c r="AQ6" s="151">
        <v>19</v>
      </c>
      <c r="AR6" s="151">
        <v>20</v>
      </c>
      <c r="AS6" s="151" t="s">
        <v>175</v>
      </c>
      <c r="AT6" s="86"/>
    </row>
    <row r="7" spans="1:46" s="11" customFormat="1" ht="43.5" customHeight="1">
      <c r="A7" s="265" t="s">
        <v>141</v>
      </c>
      <c r="B7" s="103"/>
      <c r="C7" s="100"/>
      <c r="D7" s="100"/>
      <c r="E7" s="100"/>
      <c r="F7" s="104"/>
      <c r="G7" s="105"/>
      <c r="H7" s="105"/>
      <c r="I7" s="104"/>
      <c r="J7" s="104"/>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6"/>
    </row>
    <row r="8" spans="1:46" s="11" customFormat="1" ht="71.25" customHeight="1">
      <c r="A8" s="265"/>
      <c r="B8" s="103"/>
      <c r="C8" s="100"/>
      <c r="D8" s="100"/>
      <c r="E8" s="100"/>
      <c r="F8" s="104"/>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0"/>
      <c r="AH8" s="100"/>
      <c r="AI8" s="100"/>
      <c r="AJ8" s="100"/>
      <c r="AK8" s="100"/>
      <c r="AL8" s="100"/>
      <c r="AM8" s="100"/>
      <c r="AN8" s="100"/>
      <c r="AO8" s="100"/>
      <c r="AP8" s="100"/>
      <c r="AQ8" s="100"/>
      <c r="AR8" s="100"/>
      <c r="AS8" s="100"/>
      <c r="AT8" s="106"/>
    </row>
    <row r="9" spans="1:46" s="11" customFormat="1" ht="47.25" customHeight="1">
      <c r="A9" s="265"/>
      <c r="B9" s="103"/>
      <c r="C9" s="100"/>
      <c r="D9" s="100"/>
      <c r="E9" s="100"/>
      <c r="F9" s="104"/>
      <c r="G9" s="105"/>
      <c r="H9" s="105"/>
      <c r="I9" s="105"/>
      <c r="J9" s="105"/>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6"/>
    </row>
    <row r="10" spans="1:46" s="11" customFormat="1" ht="15">
      <c r="A10" s="265"/>
      <c r="B10" s="107"/>
      <c r="C10" s="93"/>
      <c r="D10" s="94"/>
      <c r="E10" s="95"/>
      <c r="F10" s="96"/>
      <c r="G10" s="97"/>
      <c r="H10" s="97"/>
      <c r="I10" s="105"/>
      <c r="J10" s="105"/>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6"/>
    </row>
    <row r="11" spans="1:46" s="11" customFormat="1" ht="15">
      <c r="A11" s="265"/>
      <c r="B11" s="107"/>
      <c r="C11" s="95"/>
      <c r="D11" s="94"/>
      <c r="E11" s="95"/>
      <c r="F11" s="96"/>
      <c r="G11" s="97"/>
      <c r="H11" s="97"/>
      <c r="I11" s="105"/>
      <c r="J11" s="105"/>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6"/>
    </row>
    <row r="12" spans="1:46" s="11" customFormat="1" ht="15">
      <c r="A12" s="265"/>
      <c r="B12" s="107"/>
      <c r="C12" s="95"/>
      <c r="D12" s="98"/>
      <c r="E12" s="95"/>
      <c r="F12" s="96"/>
      <c r="G12" s="97"/>
      <c r="H12" s="97"/>
      <c r="I12" s="105"/>
      <c r="J12" s="105"/>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6"/>
    </row>
    <row r="13" spans="1:46" s="11" customFormat="1" ht="15">
      <c r="A13" s="265"/>
      <c r="B13" s="107"/>
      <c r="C13" s="95"/>
      <c r="D13" s="98"/>
      <c r="E13" s="95"/>
      <c r="F13" s="96"/>
      <c r="G13" s="97"/>
      <c r="H13" s="97"/>
      <c r="I13" s="105"/>
      <c r="J13" s="105"/>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6"/>
    </row>
    <row r="14" spans="1:46" s="11" customFormat="1" ht="15">
      <c r="A14" s="265"/>
      <c r="B14" s="103"/>
      <c r="C14" s="103"/>
      <c r="D14" s="100"/>
      <c r="E14" s="100"/>
      <c r="F14" s="104"/>
      <c r="G14" s="105"/>
      <c r="H14" s="105"/>
      <c r="I14" s="105"/>
      <c r="J14" s="105"/>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6"/>
    </row>
    <row r="15" spans="1:46" s="11" customFormat="1" ht="15">
      <c r="A15" s="265"/>
      <c r="B15" s="100"/>
      <c r="C15" s="100"/>
      <c r="D15" s="100"/>
      <c r="E15" s="100"/>
      <c r="F15" s="104"/>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0"/>
      <c r="AH15" s="100"/>
      <c r="AI15" s="100"/>
      <c r="AJ15" s="100"/>
      <c r="AK15" s="100"/>
      <c r="AL15" s="100"/>
      <c r="AM15" s="100"/>
      <c r="AN15" s="100"/>
      <c r="AO15" s="100"/>
      <c r="AP15" s="100"/>
      <c r="AQ15" s="100"/>
      <c r="AR15" s="100"/>
      <c r="AS15" s="100"/>
      <c r="AT15" s="106"/>
    </row>
    <row r="16" spans="1:46" s="11" customFormat="1" ht="15">
      <c r="A16" s="265"/>
      <c r="B16" s="103"/>
      <c r="C16" s="108"/>
      <c r="D16" s="100"/>
      <c r="E16" s="95"/>
      <c r="F16" s="104"/>
      <c r="G16" s="105"/>
      <c r="H16" s="105"/>
      <c r="I16" s="105"/>
      <c r="J16" s="105"/>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6"/>
    </row>
    <row r="17" spans="1:46" s="11" customFormat="1" ht="36" customHeight="1">
      <c r="A17" s="265"/>
      <c r="B17" s="109"/>
      <c r="C17" s="100"/>
      <c r="D17" s="100"/>
      <c r="E17" s="100"/>
      <c r="F17" s="104"/>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0"/>
      <c r="AH17" s="100"/>
      <c r="AI17" s="100"/>
      <c r="AJ17" s="100"/>
      <c r="AK17" s="100"/>
      <c r="AL17" s="100"/>
      <c r="AM17" s="100"/>
      <c r="AN17" s="100"/>
      <c r="AO17" s="100"/>
      <c r="AP17" s="100"/>
      <c r="AQ17" s="100"/>
      <c r="AR17" s="100"/>
      <c r="AS17" s="100"/>
      <c r="AT17" s="106"/>
    </row>
    <row r="18" spans="1:46" s="11" customFormat="1" ht="56.25" customHeight="1">
      <c r="A18" s="265"/>
      <c r="B18" s="109"/>
      <c r="C18" s="103"/>
      <c r="D18" s="100"/>
      <c r="E18" s="100"/>
      <c r="F18" s="104"/>
      <c r="G18" s="105"/>
      <c r="H18" s="97"/>
      <c r="I18" s="105"/>
      <c r="J18" s="105"/>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6"/>
    </row>
    <row r="19" spans="1:46" s="11" customFormat="1" ht="64.5" customHeight="1">
      <c r="A19" s="265"/>
      <c r="B19" s="110"/>
      <c r="C19" s="110"/>
      <c r="D19" s="100"/>
      <c r="E19" s="100"/>
      <c r="F19" s="104"/>
      <c r="G19" s="105"/>
      <c r="H19" s="97"/>
      <c r="I19" s="97"/>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0"/>
      <c r="AH19" s="100"/>
      <c r="AI19" s="100"/>
      <c r="AJ19" s="100"/>
      <c r="AK19" s="100"/>
      <c r="AL19" s="100"/>
      <c r="AM19" s="100"/>
      <c r="AN19" s="100"/>
      <c r="AO19" s="100"/>
      <c r="AP19" s="100"/>
      <c r="AQ19" s="100"/>
      <c r="AR19" s="100"/>
      <c r="AS19" s="100"/>
      <c r="AT19" s="106"/>
    </row>
    <row r="20" spans="1:46" s="11" customFormat="1" ht="75" customHeight="1">
      <c r="A20" s="265"/>
      <c r="B20" s="110"/>
      <c r="C20" s="100"/>
      <c r="D20" s="100"/>
      <c r="E20" s="100"/>
      <c r="F20" s="104"/>
      <c r="G20" s="105"/>
      <c r="H20" s="97"/>
      <c r="I20" s="97"/>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0"/>
      <c r="AH20" s="100"/>
      <c r="AI20" s="100"/>
      <c r="AJ20" s="100"/>
      <c r="AK20" s="100"/>
      <c r="AL20" s="100"/>
      <c r="AM20" s="100"/>
      <c r="AN20" s="100"/>
      <c r="AO20" s="100"/>
      <c r="AP20" s="100"/>
      <c r="AQ20" s="100"/>
      <c r="AR20" s="100"/>
      <c r="AS20" s="100"/>
      <c r="AT20" s="106"/>
    </row>
    <row r="21" spans="1:46" s="11" customFormat="1" ht="63" customHeight="1">
      <c r="A21" s="265"/>
      <c r="B21" s="110"/>
      <c r="C21" s="100"/>
      <c r="D21" s="100"/>
      <c r="E21" s="100"/>
      <c r="F21" s="104"/>
      <c r="G21" s="105"/>
      <c r="H21" s="105"/>
      <c r="I21" s="105"/>
      <c r="J21" s="105"/>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6"/>
    </row>
    <row r="22" spans="1:46" s="11" customFormat="1" ht="63" customHeight="1">
      <c r="A22" s="265"/>
      <c r="B22" s="110"/>
      <c r="C22" s="111"/>
      <c r="D22" s="100"/>
      <c r="E22" s="100"/>
      <c r="F22" s="104"/>
      <c r="G22" s="105"/>
      <c r="H22" s="105"/>
      <c r="I22" s="105"/>
      <c r="J22" s="105"/>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6"/>
    </row>
    <row r="23" spans="1:46" s="11" customFormat="1" ht="36" customHeight="1">
      <c r="A23" s="265"/>
      <c r="B23" s="110"/>
      <c r="C23" s="112"/>
      <c r="D23" s="100"/>
      <c r="E23" s="100"/>
      <c r="F23" s="104"/>
      <c r="G23" s="105"/>
      <c r="H23" s="105"/>
      <c r="I23" s="97"/>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0"/>
      <c r="AH23" s="100"/>
      <c r="AI23" s="100"/>
      <c r="AJ23" s="100"/>
      <c r="AK23" s="100"/>
      <c r="AL23" s="100"/>
      <c r="AM23" s="100"/>
      <c r="AN23" s="100"/>
      <c r="AO23" s="100"/>
      <c r="AP23" s="100"/>
      <c r="AQ23" s="100"/>
      <c r="AR23" s="100"/>
      <c r="AS23" s="100"/>
      <c r="AT23" s="106"/>
    </row>
    <row r="24" spans="1:46" s="11" customFormat="1" ht="36" customHeight="1">
      <c r="A24" s="265"/>
      <c r="B24" s="113"/>
      <c r="C24" s="114"/>
      <c r="D24" s="100"/>
      <c r="E24" s="100"/>
      <c r="F24" s="104"/>
      <c r="G24" s="105"/>
      <c r="H24" s="105"/>
      <c r="I24" s="105"/>
      <c r="J24" s="105"/>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6"/>
    </row>
    <row r="25" spans="1:46" s="11" customFormat="1" ht="36" customHeight="1">
      <c r="A25" s="115" t="s">
        <v>165</v>
      </c>
      <c r="B25" s="109"/>
      <c r="C25" s="116"/>
      <c r="D25" s="100"/>
      <c r="E25" s="100"/>
      <c r="F25" s="104"/>
      <c r="G25" s="105"/>
      <c r="H25" s="28"/>
      <c r="I25" s="28"/>
      <c r="J25" s="28"/>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00"/>
      <c r="AH25" s="100"/>
      <c r="AI25" s="100"/>
      <c r="AJ25" s="100"/>
      <c r="AK25" s="100"/>
      <c r="AL25" s="100"/>
      <c r="AM25" s="100"/>
      <c r="AN25" s="100"/>
      <c r="AO25" s="100"/>
      <c r="AP25" s="100"/>
      <c r="AQ25" s="100"/>
      <c r="AR25" s="100"/>
      <c r="AS25" s="100"/>
      <c r="AT25" s="106"/>
    </row>
    <row r="26" spans="1:46" s="11" customFormat="1" ht="15">
      <c r="A26" s="264" t="s">
        <v>147</v>
      </c>
      <c r="B26" s="118"/>
      <c r="C26" s="116"/>
      <c r="D26" s="100"/>
      <c r="E26" s="100"/>
      <c r="F26" s="100"/>
      <c r="G26" s="100"/>
      <c r="H26" s="119"/>
      <c r="I26" s="119"/>
      <c r="J26" s="119"/>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6"/>
    </row>
    <row r="27" spans="1:46" s="11" customFormat="1" ht="15">
      <c r="A27" s="264"/>
      <c r="B27" s="120"/>
      <c r="C27" s="111"/>
      <c r="D27" s="100"/>
      <c r="E27" s="100"/>
      <c r="F27" s="104"/>
      <c r="G27" s="105"/>
      <c r="H27" s="105"/>
      <c r="I27" s="105"/>
      <c r="J27" s="105"/>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6"/>
    </row>
    <row r="28" spans="1:46" s="11" customFormat="1" ht="15">
      <c r="A28" s="264"/>
      <c r="B28" s="118"/>
      <c r="C28" s="116"/>
      <c r="D28" s="100"/>
      <c r="E28" s="100"/>
      <c r="F28" s="100"/>
      <c r="G28" s="100"/>
      <c r="H28" s="119"/>
      <c r="I28" s="119"/>
      <c r="J28" s="119"/>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6"/>
    </row>
    <row r="29" spans="1:46" s="11" customFormat="1" ht="15">
      <c r="A29" s="264"/>
      <c r="B29" s="121"/>
      <c r="C29" s="99"/>
      <c r="D29" s="100"/>
      <c r="E29" s="100"/>
      <c r="F29" s="104"/>
      <c r="G29" s="105"/>
      <c r="H29" s="105"/>
      <c r="I29" s="105"/>
      <c r="J29" s="105"/>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6"/>
    </row>
    <row r="30" spans="1:46" s="11" customFormat="1" ht="15">
      <c r="A30" s="122" t="s">
        <v>161</v>
      </c>
      <c r="B30" s="120"/>
      <c r="C30" s="99"/>
      <c r="D30" s="100"/>
      <c r="E30" s="100"/>
      <c r="F30" s="104"/>
      <c r="G30" s="105"/>
      <c r="H30" s="105"/>
      <c r="I30" s="105"/>
      <c r="J30" s="28"/>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00"/>
      <c r="AH30" s="100"/>
      <c r="AI30" s="100"/>
      <c r="AJ30" s="100"/>
      <c r="AK30" s="100"/>
      <c r="AL30" s="100"/>
      <c r="AM30" s="100"/>
      <c r="AN30" s="100"/>
      <c r="AO30" s="100"/>
      <c r="AP30" s="100"/>
      <c r="AQ30" s="100"/>
      <c r="AR30" s="100"/>
      <c r="AS30" s="100"/>
      <c r="AT30" s="106"/>
    </row>
    <row r="31" spans="1:46" s="11" customFormat="1" ht="15">
      <c r="A31" s="243" t="s">
        <v>149</v>
      </c>
      <c r="B31" s="118"/>
      <c r="C31" s="116"/>
      <c r="D31" s="100"/>
      <c r="E31" s="100"/>
      <c r="F31" s="100"/>
      <c r="G31" s="100"/>
      <c r="H31" s="119"/>
      <c r="I31" s="119"/>
      <c r="J31" s="119"/>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6"/>
    </row>
    <row r="32" spans="1:46" s="11" customFormat="1" ht="15">
      <c r="A32" s="244"/>
      <c r="B32" s="100"/>
      <c r="C32" s="116"/>
      <c r="D32" s="100"/>
      <c r="E32" s="100"/>
      <c r="F32" s="104"/>
      <c r="G32" s="105"/>
      <c r="H32" s="105"/>
      <c r="I32" s="105"/>
      <c r="J32" s="105"/>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6"/>
    </row>
    <row r="33" spans="1:46" s="11" customFormat="1" ht="15">
      <c r="A33" s="244"/>
      <c r="B33" s="100"/>
      <c r="C33" s="112"/>
      <c r="D33" s="100"/>
      <c r="E33" s="100"/>
      <c r="F33" s="104"/>
      <c r="G33" s="105"/>
      <c r="H33" s="105"/>
      <c r="I33" s="105"/>
      <c r="J33" s="105"/>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6"/>
    </row>
    <row r="34" spans="1:46" s="11" customFormat="1" ht="15">
      <c r="A34" s="244"/>
      <c r="B34" s="100"/>
      <c r="C34" s="116"/>
      <c r="D34" s="100"/>
      <c r="E34" s="100"/>
      <c r="F34" s="104"/>
      <c r="G34" s="105"/>
      <c r="H34" s="105"/>
      <c r="I34" s="105"/>
      <c r="J34" s="105"/>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6"/>
    </row>
    <row r="35" spans="1:46" s="11" customFormat="1" ht="15">
      <c r="A35" s="244"/>
      <c r="B35" s="110"/>
      <c r="C35" s="112"/>
      <c r="D35" s="100"/>
      <c r="E35" s="100"/>
      <c r="F35" s="104"/>
      <c r="G35" s="105"/>
      <c r="H35" s="105"/>
      <c r="I35" s="105"/>
      <c r="J35" s="105"/>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6"/>
    </row>
    <row r="36" spans="1:46" s="11" customFormat="1" ht="15">
      <c r="A36" s="244"/>
      <c r="B36" s="110"/>
      <c r="C36" s="112"/>
      <c r="D36" s="100"/>
      <c r="E36" s="100"/>
      <c r="F36" s="104"/>
      <c r="G36" s="105"/>
      <c r="H36" s="105"/>
      <c r="I36" s="105"/>
      <c r="J36" s="105"/>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6"/>
    </row>
    <row r="37" spans="1:46" s="11" customFormat="1" ht="15">
      <c r="A37" s="244"/>
      <c r="B37" s="118"/>
      <c r="C37" s="116"/>
      <c r="D37" s="100"/>
      <c r="E37" s="100"/>
      <c r="F37" s="100"/>
      <c r="G37" s="100"/>
      <c r="H37" s="119"/>
      <c r="I37" s="119"/>
      <c r="J37" s="119"/>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6"/>
    </row>
    <row r="38" spans="1:46" s="11" customFormat="1" ht="15">
      <c r="A38" s="244"/>
      <c r="B38" s="100"/>
      <c r="C38" s="112"/>
      <c r="D38" s="100"/>
      <c r="E38" s="100"/>
      <c r="F38" s="104"/>
      <c r="G38" s="105"/>
      <c r="H38" s="105"/>
      <c r="I38" s="105"/>
      <c r="J38" s="105"/>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6"/>
    </row>
    <row r="39" spans="1:46" s="11" customFormat="1" ht="15">
      <c r="A39" s="244"/>
      <c r="B39" s="110"/>
      <c r="C39" s="123"/>
      <c r="D39" s="100"/>
      <c r="E39" s="100"/>
      <c r="F39" s="104"/>
      <c r="G39" s="105"/>
      <c r="H39" s="105"/>
      <c r="I39" s="105"/>
      <c r="J39" s="105"/>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6"/>
    </row>
    <row r="40" spans="1:46" s="11" customFormat="1" ht="15">
      <c r="A40" s="244"/>
      <c r="B40" s="118"/>
      <c r="C40" s="116"/>
      <c r="D40" s="100"/>
      <c r="E40" s="100"/>
      <c r="F40" s="100"/>
      <c r="G40" s="100"/>
      <c r="H40" s="119"/>
      <c r="I40" s="119"/>
      <c r="J40" s="119"/>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6"/>
    </row>
    <row r="41" spans="1:46" s="11" customFormat="1" ht="15">
      <c r="A41" s="244"/>
      <c r="B41" s="100"/>
      <c r="C41" s="123"/>
      <c r="D41" s="100"/>
      <c r="E41" s="100"/>
      <c r="F41" s="104"/>
      <c r="G41" s="105"/>
      <c r="H41" s="105"/>
      <c r="I41" s="105"/>
      <c r="J41" s="105"/>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6"/>
    </row>
    <row r="42" spans="1:46" s="11" customFormat="1" ht="15">
      <c r="A42" s="245"/>
      <c r="B42" s="110"/>
      <c r="C42" s="112"/>
      <c r="D42" s="100"/>
      <c r="E42" s="100"/>
      <c r="F42" s="104"/>
      <c r="G42" s="105"/>
      <c r="H42" s="105"/>
      <c r="I42" s="105"/>
      <c r="J42" s="105"/>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6"/>
    </row>
    <row r="43" spans="1:46" s="12" customFormat="1" ht="15">
      <c r="A43" s="124" t="s">
        <v>159</v>
      </c>
      <c r="B43" s="124"/>
      <c r="C43" s="125"/>
      <c r="D43" s="124"/>
      <c r="E43" s="124"/>
      <c r="F43" s="124"/>
      <c r="G43" s="124"/>
      <c r="H43" s="126"/>
      <c r="I43" s="126"/>
      <c r="J43" s="126"/>
      <c r="K43" s="28"/>
      <c r="L43" s="28"/>
      <c r="M43" s="28"/>
      <c r="N43" s="28"/>
      <c r="O43" s="28"/>
      <c r="P43" s="28"/>
      <c r="Q43" s="28"/>
      <c r="R43" s="28"/>
      <c r="S43" s="28"/>
      <c r="T43" s="28"/>
      <c r="U43" s="28"/>
      <c r="V43" s="28"/>
      <c r="W43" s="28"/>
      <c r="X43" s="28"/>
      <c r="Y43" s="28"/>
      <c r="Z43" s="28"/>
      <c r="AA43" s="28"/>
      <c r="AB43" s="28"/>
      <c r="AC43" s="28"/>
      <c r="AD43" s="28"/>
      <c r="AE43" s="28"/>
      <c r="AF43" s="28"/>
      <c r="AG43" s="124"/>
      <c r="AH43" s="124"/>
      <c r="AI43" s="124"/>
      <c r="AJ43" s="124"/>
      <c r="AK43" s="124"/>
      <c r="AL43" s="124"/>
      <c r="AM43" s="124"/>
      <c r="AN43" s="124"/>
      <c r="AO43" s="124"/>
      <c r="AP43" s="124"/>
      <c r="AQ43" s="124"/>
      <c r="AR43" s="124"/>
      <c r="AS43" s="124"/>
      <c r="AT43" s="127"/>
    </row>
    <row r="44" spans="1:46" s="11" customFormat="1" ht="15">
      <c r="A44" s="124" t="s">
        <v>163</v>
      </c>
      <c r="B44" s="100"/>
      <c r="C44" s="116"/>
      <c r="D44" s="100"/>
      <c r="E44" s="100"/>
      <c r="F44" s="104"/>
      <c r="G44" s="105"/>
      <c r="H44" s="105"/>
      <c r="I44" s="105"/>
      <c r="J44" s="105"/>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6"/>
    </row>
    <row r="45" spans="1:46" s="11" customFormat="1" ht="15">
      <c r="A45" s="124" t="s">
        <v>162</v>
      </c>
      <c r="B45" s="100"/>
      <c r="C45" s="116"/>
      <c r="D45" s="100"/>
      <c r="E45" s="100"/>
      <c r="F45" s="104"/>
      <c r="G45" s="105"/>
      <c r="H45" s="105"/>
      <c r="I45" s="105"/>
      <c r="J45" s="105"/>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6"/>
    </row>
    <row r="46" spans="1:46" s="12" customFormat="1" ht="15">
      <c r="A46" s="124" t="s">
        <v>164</v>
      </c>
      <c r="B46" s="124"/>
      <c r="C46" s="125"/>
      <c r="D46" s="124"/>
      <c r="E46" s="124"/>
      <c r="F46" s="124"/>
      <c r="G46" s="124"/>
      <c r="H46" s="126">
        <f>H25+H30+H43</f>
        <v>0</v>
      </c>
      <c r="I46" s="126">
        <f>I25+I30+I43</f>
        <v>0</v>
      </c>
      <c r="J46" s="126">
        <f>H46+I46</f>
        <v>0</v>
      </c>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7"/>
    </row>
    <row r="47" spans="1:46" ht="15">
      <c r="A47" s="2"/>
      <c r="B47" s="86"/>
      <c r="C47" s="86"/>
      <c r="D47" s="86"/>
      <c r="E47" s="86"/>
      <c r="F47" s="89"/>
      <c r="G47" s="91"/>
      <c r="H47" s="91"/>
      <c r="I47" s="89"/>
      <c r="J47" s="89"/>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row>
    <row r="48" spans="1:46" ht="51.75" customHeight="1">
      <c r="A48" s="128" t="s">
        <v>6</v>
      </c>
      <c r="B48" s="263" t="s">
        <v>7</v>
      </c>
      <c r="C48" s="263"/>
      <c r="D48" s="263"/>
      <c r="E48" s="263"/>
      <c r="F48" s="263"/>
      <c r="G48" s="263"/>
      <c r="H48" s="91"/>
      <c r="I48" s="89"/>
      <c r="J48" s="89"/>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row>
    <row r="49" spans="1:46" ht="45" customHeight="1">
      <c r="A49" s="129" t="s">
        <v>8</v>
      </c>
      <c r="B49" s="263" t="s">
        <v>9</v>
      </c>
      <c r="C49" s="263"/>
      <c r="D49" s="263"/>
      <c r="E49" s="263"/>
      <c r="F49" s="263"/>
      <c r="G49" s="263"/>
      <c r="H49" s="91"/>
      <c r="I49" s="89"/>
      <c r="J49" s="89"/>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row>
  </sheetData>
  <sheetProtection/>
  <mergeCells count="35">
    <mergeCell ref="A7:A24"/>
    <mergeCell ref="A3:A5"/>
    <mergeCell ref="B3:B5"/>
    <mergeCell ref="C3:C5"/>
    <mergeCell ref="D3:D5"/>
    <mergeCell ref="E3:E5"/>
    <mergeCell ref="K3:K5"/>
    <mergeCell ref="F3:F5"/>
    <mergeCell ref="P3:P5"/>
    <mergeCell ref="AD3:AD4"/>
    <mergeCell ref="AH3:AH5"/>
    <mergeCell ref="B48:G48"/>
    <mergeCell ref="L3:L5"/>
    <mergeCell ref="N3:N5"/>
    <mergeCell ref="I3:I5"/>
    <mergeCell ref="AN3:AN5"/>
    <mergeCell ref="AO3:AO5"/>
    <mergeCell ref="B49:G49"/>
    <mergeCell ref="A26:A29"/>
    <mergeCell ref="A31:A42"/>
    <mergeCell ref="AI3:AI5"/>
    <mergeCell ref="AJ3:AJ5"/>
    <mergeCell ref="G3:G5"/>
    <mergeCell ref="H3:H5"/>
    <mergeCell ref="J3:J5"/>
    <mergeCell ref="AL3:AL5"/>
    <mergeCell ref="AR3:AR5"/>
    <mergeCell ref="E2:J2"/>
    <mergeCell ref="AH2:AM2"/>
    <mergeCell ref="AN2:AS2"/>
    <mergeCell ref="AP3:AP5"/>
    <mergeCell ref="AQ3:AQ5"/>
    <mergeCell ref="AS3:AS5"/>
    <mergeCell ref="AK3:AK5"/>
    <mergeCell ref="AM3:AM5"/>
  </mergeCells>
  <printOptions horizontalCentered="1"/>
  <pageMargins left="0.47" right="0.17" top="0.33" bottom="0.36" header="0.17" footer="0.17"/>
  <pageSetup horizontalDpi="1200" verticalDpi="1200" orientation="landscape" paperSize="8" scale="65" r:id="rId2"/>
  <drawing r:id="rId1"/>
</worksheet>
</file>

<file path=xl/worksheets/sheet4.xml><?xml version="1.0" encoding="utf-8"?>
<worksheet xmlns="http://schemas.openxmlformats.org/spreadsheetml/2006/main" xmlns:r="http://schemas.openxmlformats.org/officeDocument/2006/relationships">
  <dimension ref="A1:AH46"/>
  <sheetViews>
    <sheetView zoomScale="87" zoomScaleNormal="87" zoomScalePageLayoutView="0" workbookViewId="0" topLeftCell="A28">
      <selection activeCell="E35" sqref="E35"/>
    </sheetView>
  </sheetViews>
  <sheetFormatPr defaultColWidth="9.140625" defaultRowHeight="15"/>
  <cols>
    <col min="1" max="1" width="23.140625" style="2" customWidth="1"/>
    <col min="2" max="2" width="38.57421875" style="86" customWidth="1"/>
    <col min="3" max="3" width="31.57421875" style="86" customWidth="1"/>
    <col min="4" max="4" width="17.7109375" style="86" customWidth="1"/>
    <col min="5" max="5" width="13.28125" style="86" customWidth="1"/>
    <col min="6" max="6" width="17.7109375" style="89" customWidth="1"/>
    <col min="7" max="7" width="20.8515625" style="91" customWidth="1"/>
    <col min="8" max="8" width="23.28125" style="91" customWidth="1"/>
    <col min="9" max="9" width="18.7109375" style="89" customWidth="1"/>
    <col min="10" max="10" width="17.57421875" style="89" customWidth="1"/>
    <col min="11" max="11" width="20.28125" style="86" hidden="1" customWidth="1"/>
    <col min="12" max="12" width="15.8515625" style="86" hidden="1" customWidth="1"/>
    <col min="13" max="13" width="23.57421875" style="86" hidden="1" customWidth="1"/>
    <col min="14" max="14" width="15.8515625" style="86" hidden="1" customWidth="1"/>
    <col min="15" max="15" width="18.140625" style="86" hidden="1" customWidth="1"/>
    <col min="16" max="16" width="21.8515625" style="86" hidden="1" customWidth="1"/>
    <col min="17" max="19" width="0" style="86" hidden="1" customWidth="1"/>
    <col min="20" max="20" width="16.00390625" style="86" hidden="1" customWidth="1"/>
    <col min="21" max="21" width="14.57421875" style="86" hidden="1" customWidth="1"/>
    <col min="22" max="22" width="16.00390625" style="86" hidden="1" customWidth="1"/>
    <col min="23" max="31" width="0" style="86" hidden="1" customWidth="1"/>
    <col min="32" max="32" width="14.8515625" style="86" hidden="1" customWidth="1"/>
    <col min="33" max="33" width="21.00390625" style="86" customWidth="1"/>
    <col min="34" max="34" width="49.28125" style="86" hidden="1" customWidth="1"/>
    <col min="35" max="16384" width="9.140625" style="86" customWidth="1"/>
  </cols>
  <sheetData>
    <row r="1" spans="1:7" ht="15.75" thickBot="1">
      <c r="A1" s="2" t="s">
        <v>248</v>
      </c>
      <c r="B1" s="2"/>
      <c r="C1" s="2"/>
      <c r="D1" s="2"/>
      <c r="E1" s="2"/>
      <c r="F1" s="86"/>
      <c r="G1" s="86"/>
    </row>
    <row r="2" spans="1:34" ht="45">
      <c r="A2" s="234" t="s">
        <v>143</v>
      </c>
      <c r="B2" s="234" t="s">
        <v>191</v>
      </c>
      <c r="C2" s="234" t="s">
        <v>192</v>
      </c>
      <c r="D2" s="234" t="s">
        <v>114</v>
      </c>
      <c r="E2" s="234" t="s">
        <v>115</v>
      </c>
      <c r="F2" s="234" t="s">
        <v>116</v>
      </c>
      <c r="G2" s="234" t="s">
        <v>168</v>
      </c>
      <c r="H2" s="234" t="s">
        <v>169</v>
      </c>
      <c r="I2" s="235" t="s">
        <v>238</v>
      </c>
      <c r="J2" s="235" t="s">
        <v>239</v>
      </c>
      <c r="K2" s="234" t="s">
        <v>120</v>
      </c>
      <c r="L2" s="234" t="s">
        <v>121</v>
      </c>
      <c r="M2" s="234" t="s">
        <v>122</v>
      </c>
      <c r="N2" s="234" t="s">
        <v>123</v>
      </c>
      <c r="O2" s="234" t="s">
        <v>124</v>
      </c>
      <c r="P2" s="234" t="s">
        <v>124</v>
      </c>
      <c r="Q2" s="173" t="s">
        <v>127</v>
      </c>
      <c r="R2" s="173" t="s">
        <v>128</v>
      </c>
      <c r="S2" s="173" t="s">
        <v>128</v>
      </c>
      <c r="T2" s="173" t="s">
        <v>129</v>
      </c>
      <c r="U2" s="173" t="s">
        <v>130</v>
      </c>
      <c r="V2" s="173" t="s">
        <v>130</v>
      </c>
      <c r="W2" s="173" t="s">
        <v>131</v>
      </c>
      <c r="X2" s="173" t="s">
        <v>132</v>
      </c>
      <c r="Y2" s="173" t="s">
        <v>132</v>
      </c>
      <c r="Z2" s="173" t="s">
        <v>133</v>
      </c>
      <c r="AA2" s="173" t="s">
        <v>134</v>
      </c>
      <c r="AB2" s="173" t="s">
        <v>134</v>
      </c>
      <c r="AC2" s="173" t="s">
        <v>135</v>
      </c>
      <c r="AD2" s="234" t="s">
        <v>136</v>
      </c>
      <c r="AE2" s="173" t="s">
        <v>136</v>
      </c>
      <c r="AF2" s="173" t="s">
        <v>137</v>
      </c>
      <c r="AG2" s="234" t="s">
        <v>171</v>
      </c>
      <c r="AH2" s="174" t="s">
        <v>140</v>
      </c>
    </row>
    <row r="3" spans="1:34" ht="30">
      <c r="A3" s="234"/>
      <c r="B3" s="234"/>
      <c r="C3" s="234" t="s">
        <v>113</v>
      </c>
      <c r="D3" s="234"/>
      <c r="E3" s="234"/>
      <c r="F3" s="234"/>
      <c r="G3" s="234" t="s">
        <v>117</v>
      </c>
      <c r="H3" s="234" t="s">
        <v>117</v>
      </c>
      <c r="I3" s="236"/>
      <c r="J3" s="236"/>
      <c r="K3" s="234"/>
      <c r="L3" s="234" t="s">
        <v>118</v>
      </c>
      <c r="M3" s="234" t="s">
        <v>118</v>
      </c>
      <c r="N3" s="234" t="s">
        <v>118</v>
      </c>
      <c r="O3" s="234" t="s">
        <v>125</v>
      </c>
      <c r="P3" s="234" t="s">
        <v>126</v>
      </c>
      <c r="Q3" s="173" t="s">
        <v>118</v>
      </c>
      <c r="R3" s="173" t="s">
        <v>125</v>
      </c>
      <c r="S3" s="173" t="s">
        <v>126</v>
      </c>
      <c r="T3" s="173" t="s">
        <v>118</v>
      </c>
      <c r="U3" s="173" t="s">
        <v>125</v>
      </c>
      <c r="V3" s="173" t="s">
        <v>126</v>
      </c>
      <c r="W3" s="173" t="s">
        <v>118</v>
      </c>
      <c r="X3" s="173" t="s">
        <v>125</v>
      </c>
      <c r="Y3" s="173" t="s">
        <v>126</v>
      </c>
      <c r="Z3" s="173" t="s">
        <v>118</v>
      </c>
      <c r="AA3" s="173" t="s">
        <v>125</v>
      </c>
      <c r="AB3" s="173" t="s">
        <v>126</v>
      </c>
      <c r="AC3" s="173" t="s">
        <v>118</v>
      </c>
      <c r="AD3" s="234"/>
      <c r="AE3" s="173" t="s">
        <v>126</v>
      </c>
      <c r="AF3" s="173" t="s">
        <v>138</v>
      </c>
      <c r="AG3" s="234"/>
      <c r="AH3" s="175" t="s">
        <v>142</v>
      </c>
    </row>
    <row r="4" spans="1:34" ht="15.75" thickBot="1">
      <c r="A4" s="234"/>
      <c r="B4" s="234"/>
      <c r="C4" s="234"/>
      <c r="D4" s="234"/>
      <c r="E4" s="234"/>
      <c r="F4" s="234"/>
      <c r="G4" s="234" t="s">
        <v>118</v>
      </c>
      <c r="H4" s="234" t="s">
        <v>118</v>
      </c>
      <c r="I4" s="237"/>
      <c r="J4" s="237"/>
      <c r="K4" s="234"/>
      <c r="L4" s="234"/>
      <c r="M4" s="234"/>
      <c r="N4" s="234"/>
      <c r="O4" s="234"/>
      <c r="P4" s="234"/>
      <c r="Q4" s="153"/>
      <c r="R4" s="153"/>
      <c r="S4" s="153"/>
      <c r="T4" s="153"/>
      <c r="U4" s="153"/>
      <c r="V4" s="153"/>
      <c r="W4" s="153"/>
      <c r="X4" s="153"/>
      <c r="Y4" s="153"/>
      <c r="Z4" s="153"/>
      <c r="AA4" s="153"/>
      <c r="AB4" s="153"/>
      <c r="AC4" s="153"/>
      <c r="AD4" s="153"/>
      <c r="AE4" s="173"/>
      <c r="AF4" s="173" t="s">
        <v>139</v>
      </c>
      <c r="AG4" s="234"/>
      <c r="AH4" s="176"/>
    </row>
    <row r="5" spans="1:34" ht="15">
      <c r="A5" s="173">
        <v>0</v>
      </c>
      <c r="B5" s="177">
        <v>1</v>
      </c>
      <c r="C5" s="177">
        <v>2</v>
      </c>
      <c r="D5" s="177">
        <v>3</v>
      </c>
      <c r="E5" s="177">
        <v>4</v>
      </c>
      <c r="F5" s="177">
        <v>5</v>
      </c>
      <c r="G5" s="177">
        <v>6</v>
      </c>
      <c r="H5" s="177">
        <v>7</v>
      </c>
      <c r="I5" s="177">
        <v>8</v>
      </c>
      <c r="J5" s="177" t="s">
        <v>170</v>
      </c>
      <c r="K5" s="177"/>
      <c r="L5" s="177"/>
      <c r="M5" s="177"/>
      <c r="N5" s="177"/>
      <c r="O5" s="177"/>
      <c r="P5" s="177"/>
      <c r="Q5" s="62"/>
      <c r="R5" s="62"/>
      <c r="S5" s="62"/>
      <c r="T5" s="62"/>
      <c r="U5" s="62"/>
      <c r="V5" s="62"/>
      <c r="W5" s="62"/>
      <c r="X5" s="62"/>
      <c r="Y5" s="62"/>
      <c r="Z5" s="62"/>
      <c r="AA5" s="62"/>
      <c r="AB5" s="62"/>
      <c r="AC5" s="62"/>
      <c r="AD5" s="62"/>
      <c r="AE5" s="177"/>
      <c r="AF5" s="177"/>
      <c r="AG5" s="177"/>
      <c r="AH5" s="178"/>
    </row>
    <row r="6" spans="1:33" s="106" customFormat="1" ht="43.5" customHeight="1">
      <c r="A6" s="265" t="s">
        <v>141</v>
      </c>
      <c r="B6" s="238" t="s">
        <v>141</v>
      </c>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40"/>
    </row>
    <row r="7" spans="1:33" s="106" customFormat="1" ht="71.25" customHeight="1">
      <c r="A7" s="265"/>
      <c r="B7" s="179" t="s">
        <v>205</v>
      </c>
      <c r="C7" s="130"/>
      <c r="D7" s="130"/>
      <c r="E7" s="130"/>
      <c r="F7" s="130"/>
      <c r="G7" s="131"/>
      <c r="H7" s="27">
        <f>H8+H13</f>
        <v>351880</v>
      </c>
      <c r="I7" s="27">
        <f>I8+I13</f>
        <v>8000</v>
      </c>
      <c r="J7" s="27">
        <f>H7+I7</f>
        <v>359880</v>
      </c>
      <c r="K7" s="105"/>
      <c r="L7" s="105"/>
      <c r="M7" s="105"/>
      <c r="N7" s="105"/>
      <c r="O7" s="105"/>
      <c r="P7" s="105"/>
      <c r="Q7" s="105"/>
      <c r="R7" s="105"/>
      <c r="S7" s="105"/>
      <c r="T7" s="105"/>
      <c r="U7" s="105"/>
      <c r="V7" s="105"/>
      <c r="W7" s="105"/>
      <c r="X7" s="105"/>
      <c r="Y7" s="105"/>
      <c r="Z7" s="105"/>
      <c r="AA7" s="105"/>
      <c r="AB7" s="105"/>
      <c r="AC7" s="105"/>
      <c r="AD7" s="105"/>
      <c r="AE7" s="105"/>
      <c r="AF7" s="105"/>
      <c r="AG7" s="132"/>
    </row>
    <row r="8" spans="1:33" s="106" customFormat="1" ht="47.25" customHeight="1">
      <c r="A8" s="265"/>
      <c r="B8" s="103" t="s">
        <v>87</v>
      </c>
      <c r="C8" s="100"/>
      <c r="D8" s="100"/>
      <c r="E8" s="100"/>
      <c r="F8" s="133"/>
      <c r="G8" s="134"/>
      <c r="H8" s="27">
        <f>H9+H10+H11+H12</f>
        <v>311880</v>
      </c>
      <c r="I8" s="27"/>
      <c r="J8" s="27">
        <f aca="true" t="shared" si="0" ref="J8:J42">H8+I8</f>
        <v>311880</v>
      </c>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s="106" customFormat="1" ht="15">
      <c r="A9" s="265"/>
      <c r="B9" s="180" t="s">
        <v>1</v>
      </c>
      <c r="C9" s="181" t="s">
        <v>217</v>
      </c>
      <c r="D9" s="182" t="s">
        <v>146</v>
      </c>
      <c r="E9" s="183" t="s">
        <v>65</v>
      </c>
      <c r="F9" s="184">
        <f>4*21*24</f>
        <v>2016</v>
      </c>
      <c r="G9" s="185">
        <v>100</v>
      </c>
      <c r="H9" s="185">
        <f>F9*G9</f>
        <v>201600</v>
      </c>
      <c r="I9" s="134">
        <f>H9*0%</f>
        <v>0</v>
      </c>
      <c r="J9" s="134">
        <f t="shared" si="0"/>
        <v>201600</v>
      </c>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106" customFormat="1" ht="15">
      <c r="A10" s="265"/>
      <c r="B10" s="180" t="s">
        <v>199</v>
      </c>
      <c r="C10" s="181" t="s">
        <v>218</v>
      </c>
      <c r="D10" s="182"/>
      <c r="E10" s="183" t="s">
        <v>65</v>
      </c>
      <c r="F10" s="184">
        <f>2*10*24</f>
        <v>480</v>
      </c>
      <c r="G10" s="185">
        <v>100</v>
      </c>
      <c r="H10" s="185">
        <f>F10*G10</f>
        <v>48000</v>
      </c>
      <c r="I10" s="134">
        <f>H10*0%</f>
        <v>0</v>
      </c>
      <c r="J10" s="134">
        <f t="shared" si="0"/>
        <v>48000</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s="106" customFormat="1" ht="15">
      <c r="A11" s="265"/>
      <c r="B11" s="180" t="s">
        <v>200</v>
      </c>
      <c r="C11" s="181" t="s">
        <v>218</v>
      </c>
      <c r="D11" s="186"/>
      <c r="E11" s="183" t="s">
        <v>65</v>
      </c>
      <c r="F11" s="184">
        <v>480</v>
      </c>
      <c r="G11" s="185">
        <v>100</v>
      </c>
      <c r="H11" s="185">
        <f>F11*G11</f>
        <v>48000</v>
      </c>
      <c r="I11" s="134">
        <f>H11*0%</f>
        <v>0</v>
      </c>
      <c r="J11" s="134">
        <f t="shared" si="0"/>
        <v>48000</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s="106" customFormat="1" ht="15">
      <c r="A12" s="265"/>
      <c r="B12" s="180" t="s">
        <v>2</v>
      </c>
      <c r="C12" s="181" t="s">
        <v>219</v>
      </c>
      <c r="D12" s="186"/>
      <c r="E12" s="183" t="s">
        <v>65</v>
      </c>
      <c r="F12" s="184">
        <f>1*7*24</f>
        <v>168</v>
      </c>
      <c r="G12" s="185">
        <v>85</v>
      </c>
      <c r="H12" s="185">
        <f>F12*G12</f>
        <v>14280</v>
      </c>
      <c r="I12" s="134">
        <f>H12*0%</f>
        <v>0</v>
      </c>
      <c r="J12" s="134">
        <f t="shared" si="0"/>
        <v>14280</v>
      </c>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s="106" customFormat="1" ht="45">
      <c r="A13" s="265"/>
      <c r="B13" s="103" t="s">
        <v>107</v>
      </c>
      <c r="C13" s="103" t="s">
        <v>253</v>
      </c>
      <c r="D13" s="100"/>
      <c r="E13" s="100" t="s">
        <v>3</v>
      </c>
      <c r="F13" s="133">
        <v>1</v>
      </c>
      <c r="G13" s="134">
        <v>40000</v>
      </c>
      <c r="H13" s="27">
        <f>F13*G13</f>
        <v>40000</v>
      </c>
      <c r="I13" s="27">
        <f>H13*0.2</f>
        <v>8000</v>
      </c>
      <c r="J13" s="27">
        <f t="shared" si="0"/>
        <v>48000</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s="106" customFormat="1" ht="89.25" customHeight="1">
      <c r="A14" s="265"/>
      <c r="B14" s="187" t="s">
        <v>243</v>
      </c>
      <c r="C14" s="188"/>
      <c r="D14" s="100"/>
      <c r="E14" s="100"/>
      <c r="F14" s="133"/>
      <c r="G14" s="134"/>
      <c r="H14" s="27">
        <f>H15</f>
        <v>10000</v>
      </c>
      <c r="I14" s="27">
        <f>I15</f>
        <v>2000</v>
      </c>
      <c r="J14" s="27">
        <f t="shared" si="0"/>
        <v>12000</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s="106" customFormat="1" ht="95.25" customHeight="1">
      <c r="A15" s="265"/>
      <c r="B15" s="70" t="s">
        <v>245</v>
      </c>
      <c r="C15" s="103" t="s">
        <v>254</v>
      </c>
      <c r="D15" s="100"/>
      <c r="E15" s="100" t="s">
        <v>3</v>
      </c>
      <c r="F15" s="133">
        <v>1</v>
      </c>
      <c r="G15" s="134">
        <v>10000</v>
      </c>
      <c r="H15" s="185">
        <f>F15*G15</f>
        <v>10000</v>
      </c>
      <c r="I15" s="134">
        <f>H15*0.2</f>
        <v>2000</v>
      </c>
      <c r="J15" s="134">
        <f t="shared" si="0"/>
        <v>12000</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s="106" customFormat="1" ht="64.5" customHeight="1">
      <c r="A16" s="265"/>
      <c r="B16" s="189" t="s">
        <v>90</v>
      </c>
      <c r="C16" s="189" t="s">
        <v>255</v>
      </c>
      <c r="D16" s="100"/>
      <c r="E16" s="100" t="s">
        <v>3</v>
      </c>
      <c r="F16" s="133">
        <v>1</v>
      </c>
      <c r="G16" s="134">
        <v>400</v>
      </c>
      <c r="H16" s="190">
        <f>F16*G16</f>
        <v>400</v>
      </c>
      <c r="I16" s="190">
        <f>H16*0.2</f>
        <v>80</v>
      </c>
      <c r="J16" s="27">
        <f t="shared" si="0"/>
        <v>480</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s="106" customFormat="1" ht="75" customHeight="1">
      <c r="A17" s="265"/>
      <c r="B17" s="191" t="s">
        <v>244</v>
      </c>
      <c r="C17" s="100"/>
      <c r="D17" s="100"/>
      <c r="E17" s="100"/>
      <c r="F17" s="133"/>
      <c r="G17" s="134"/>
      <c r="H17" s="190">
        <f>H18</f>
        <v>12000</v>
      </c>
      <c r="I17" s="190">
        <f>I18</f>
        <v>2400</v>
      </c>
      <c r="J17" s="190">
        <f>J18</f>
        <v>14400</v>
      </c>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s="106" customFormat="1" ht="63" customHeight="1">
      <c r="A18" s="265"/>
      <c r="B18" s="189"/>
      <c r="C18" s="100" t="s">
        <v>166</v>
      </c>
      <c r="D18" s="100"/>
      <c r="E18" s="100" t="s">
        <v>64</v>
      </c>
      <c r="F18" s="133">
        <v>12</v>
      </c>
      <c r="G18" s="134">
        <v>1000</v>
      </c>
      <c r="H18" s="134">
        <f>F18*G18</f>
        <v>12000</v>
      </c>
      <c r="I18" s="134">
        <f>H18*0.2</f>
        <v>2400</v>
      </c>
      <c r="J18" s="134">
        <f t="shared" si="0"/>
        <v>14400</v>
      </c>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s="106" customFormat="1" ht="36" customHeight="1">
      <c r="A19" s="265"/>
      <c r="B19" s="191" t="s">
        <v>88</v>
      </c>
      <c r="C19" s="101" t="s">
        <v>167</v>
      </c>
      <c r="D19" s="100"/>
      <c r="E19" s="100" t="s">
        <v>64</v>
      </c>
      <c r="F19" s="133">
        <v>12</v>
      </c>
      <c r="G19" s="134">
        <v>1000</v>
      </c>
      <c r="H19" s="27">
        <f>F19*G19</f>
        <v>12000</v>
      </c>
      <c r="I19" s="190">
        <f>H19*0.2</f>
        <v>2400</v>
      </c>
      <c r="J19" s="27">
        <f t="shared" si="0"/>
        <v>14400</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s="106" customFormat="1" ht="36" customHeight="1">
      <c r="A20" s="265"/>
      <c r="B20" s="192" t="s">
        <v>148</v>
      </c>
      <c r="C20" s="100"/>
      <c r="D20" s="100"/>
      <c r="E20" s="100"/>
      <c r="F20" s="133"/>
      <c r="G20" s="134"/>
      <c r="H20" s="134"/>
      <c r="I20" s="134"/>
      <c r="J20" s="134">
        <f t="shared" si="0"/>
        <v>0</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s="106" customFormat="1" ht="36" customHeight="1">
      <c r="A21" s="161" t="s">
        <v>165</v>
      </c>
      <c r="B21" s="192"/>
      <c r="C21" s="100"/>
      <c r="D21" s="100"/>
      <c r="E21" s="100"/>
      <c r="F21" s="133"/>
      <c r="G21" s="134"/>
      <c r="H21" s="193">
        <f>H19+H18+H16+H14+H7</f>
        <v>386280</v>
      </c>
      <c r="I21" s="193">
        <f>I19+I18+I16+I14+I7</f>
        <v>14880</v>
      </c>
      <c r="J21" s="193">
        <f>J19+J18+J16+J14+J7</f>
        <v>401160</v>
      </c>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5"/>
    </row>
    <row r="22" spans="1:33" s="106" customFormat="1" ht="30">
      <c r="A22" s="264" t="s">
        <v>147</v>
      </c>
      <c r="B22" s="118" t="s">
        <v>151</v>
      </c>
      <c r="C22" s="100"/>
      <c r="D22" s="100"/>
      <c r="E22" s="100"/>
      <c r="F22" s="135"/>
      <c r="G22" s="135"/>
      <c r="H22" s="26">
        <f>H23</f>
        <v>168000</v>
      </c>
      <c r="I22" s="26">
        <f>I23</f>
        <v>33600</v>
      </c>
      <c r="J22" s="26">
        <f t="shared" si="0"/>
        <v>201600</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106" customFormat="1" ht="150">
      <c r="A23" s="264"/>
      <c r="B23" s="196" t="s">
        <v>86</v>
      </c>
      <c r="C23" s="197" t="s">
        <v>150</v>
      </c>
      <c r="D23" s="100"/>
      <c r="E23" s="100" t="s">
        <v>5</v>
      </c>
      <c r="F23" s="133">
        <v>2</v>
      </c>
      <c r="G23" s="134">
        <v>84000</v>
      </c>
      <c r="H23" s="134">
        <f>F23*G23</f>
        <v>168000</v>
      </c>
      <c r="I23" s="136">
        <f>H23*0.2</f>
        <v>33600</v>
      </c>
      <c r="J23" s="134">
        <f t="shared" si="0"/>
        <v>201600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s="106" customFormat="1" ht="30">
      <c r="A24" s="264"/>
      <c r="B24" s="137" t="s">
        <v>160</v>
      </c>
      <c r="C24" s="100"/>
      <c r="D24" s="100"/>
      <c r="E24" s="100"/>
      <c r="F24" s="135"/>
      <c r="G24" s="135"/>
      <c r="H24" s="26">
        <f>H25</f>
        <v>50000</v>
      </c>
      <c r="I24" s="26">
        <f>I25</f>
        <v>0</v>
      </c>
      <c r="J24" s="26">
        <f t="shared" si="0"/>
        <v>50000</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s="142" customFormat="1" ht="45">
      <c r="A25" s="264"/>
      <c r="B25" s="198" t="s">
        <v>86</v>
      </c>
      <c r="C25" s="199" t="s">
        <v>256</v>
      </c>
      <c r="D25" s="138"/>
      <c r="E25" s="138" t="s">
        <v>3</v>
      </c>
      <c r="F25" s="139">
        <v>1</v>
      </c>
      <c r="G25" s="140">
        <v>50000</v>
      </c>
      <c r="H25" s="140">
        <f>F25*G25</f>
        <v>50000</v>
      </c>
      <c r="I25" s="140">
        <v>0</v>
      </c>
      <c r="J25" s="140">
        <f t="shared" si="0"/>
        <v>50000</v>
      </c>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row>
    <row r="26" spans="1:33" s="106" customFormat="1" ht="30">
      <c r="A26" s="161" t="s">
        <v>161</v>
      </c>
      <c r="B26" s="200"/>
      <c r="C26" s="197"/>
      <c r="D26" s="100"/>
      <c r="E26" s="100"/>
      <c r="F26" s="133"/>
      <c r="G26" s="134"/>
      <c r="H26" s="27">
        <f>H24+H22</f>
        <v>218000</v>
      </c>
      <c r="I26" s="27">
        <f>I24+I22</f>
        <v>33600</v>
      </c>
      <c r="J26" s="201">
        <f t="shared" si="0"/>
        <v>251600</v>
      </c>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row r="27" spans="1:33" s="106" customFormat="1" ht="15">
      <c r="A27" s="243" t="s">
        <v>149</v>
      </c>
      <c r="B27" s="118" t="s">
        <v>154</v>
      </c>
      <c r="C27" s="100"/>
      <c r="D27" s="100"/>
      <c r="E27" s="100"/>
      <c r="F27" s="135"/>
      <c r="G27" s="135"/>
      <c r="H27" s="26">
        <f>H28+H30</f>
        <v>298000</v>
      </c>
      <c r="I27" s="26">
        <f>I28+I30</f>
        <v>40000</v>
      </c>
      <c r="J27" s="26">
        <f t="shared" si="0"/>
        <v>338000</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s="106" customFormat="1" ht="15">
      <c r="A28" s="244"/>
      <c r="B28" s="100" t="s">
        <v>77</v>
      </c>
      <c r="C28" s="100"/>
      <c r="D28" s="100"/>
      <c r="E28" s="100"/>
      <c r="F28" s="133"/>
      <c r="G28" s="134"/>
      <c r="H28" s="134">
        <f>H29</f>
        <v>200000</v>
      </c>
      <c r="I28" s="136">
        <f>H28*0.2</f>
        <v>40000</v>
      </c>
      <c r="J28" s="134">
        <f t="shared" si="0"/>
        <v>240000</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s="106" customFormat="1" ht="30">
      <c r="A29" s="244"/>
      <c r="B29" s="100" t="s">
        <v>80</v>
      </c>
      <c r="C29" s="101" t="s">
        <v>153</v>
      </c>
      <c r="D29" s="100"/>
      <c r="E29" s="100" t="s">
        <v>152</v>
      </c>
      <c r="F29" s="133">
        <v>1</v>
      </c>
      <c r="G29" s="134">
        <v>200000</v>
      </c>
      <c r="H29" s="134">
        <f>F29*G29</f>
        <v>200000</v>
      </c>
      <c r="I29" s="136">
        <f>H29*0.2</f>
        <v>40000</v>
      </c>
      <c r="J29" s="134">
        <f t="shared" si="0"/>
        <v>240000</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s="106" customFormat="1" ht="33" customHeight="1">
      <c r="A30" s="244"/>
      <c r="B30" s="202" t="s">
        <v>91</v>
      </c>
      <c r="C30" s="100"/>
      <c r="D30" s="100"/>
      <c r="E30" s="100"/>
      <c r="F30" s="133"/>
      <c r="G30" s="134"/>
      <c r="H30" s="134">
        <f>H31+H32</f>
        <v>98000</v>
      </c>
      <c r="I30" s="136">
        <f>I31+I32</f>
        <v>0</v>
      </c>
      <c r="J30" s="134">
        <f t="shared" si="0"/>
        <v>98000</v>
      </c>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s="106" customFormat="1" ht="30">
      <c r="A31" s="244"/>
      <c r="B31" s="246" t="s">
        <v>93</v>
      </c>
      <c r="C31" s="101" t="s">
        <v>215</v>
      </c>
      <c r="D31" s="100"/>
      <c r="E31" s="100" t="s">
        <v>65</v>
      </c>
      <c r="F31" s="133">
        <f>2*300</f>
        <v>600</v>
      </c>
      <c r="G31" s="134">
        <v>140</v>
      </c>
      <c r="H31" s="134">
        <f>F31*G31</f>
        <v>84000</v>
      </c>
      <c r="I31" s="136">
        <v>0</v>
      </c>
      <c r="J31" s="134">
        <f t="shared" si="0"/>
        <v>84000</v>
      </c>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s="106" customFormat="1" ht="30">
      <c r="A32" s="244"/>
      <c r="B32" s="247"/>
      <c r="C32" s="101" t="s">
        <v>216</v>
      </c>
      <c r="D32" s="100"/>
      <c r="E32" s="100" t="s">
        <v>65</v>
      </c>
      <c r="F32" s="133">
        <v>100</v>
      </c>
      <c r="G32" s="134">
        <v>140</v>
      </c>
      <c r="H32" s="134">
        <f>F32*G32</f>
        <v>14000</v>
      </c>
      <c r="I32" s="136">
        <v>0</v>
      </c>
      <c r="J32" s="134">
        <f t="shared" si="0"/>
        <v>14000</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06" customFormat="1" ht="15">
      <c r="A33" s="244"/>
      <c r="B33" s="118" t="s">
        <v>157</v>
      </c>
      <c r="C33" s="100"/>
      <c r="D33" s="100"/>
      <c r="E33" s="100"/>
      <c r="F33" s="135"/>
      <c r="G33" s="135"/>
      <c r="H33" s="26">
        <f>H34</f>
        <v>500000</v>
      </c>
      <c r="I33" s="26">
        <f>I34</f>
        <v>0</v>
      </c>
      <c r="J33" s="26">
        <f t="shared" si="0"/>
        <v>500000</v>
      </c>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s="106" customFormat="1" ht="15">
      <c r="A34" s="244"/>
      <c r="B34" s="100" t="s">
        <v>77</v>
      </c>
      <c r="C34" s="101"/>
      <c r="D34" s="100"/>
      <c r="E34" s="100"/>
      <c r="F34" s="133"/>
      <c r="G34" s="134"/>
      <c r="H34" s="134">
        <f>H35</f>
        <v>500000</v>
      </c>
      <c r="I34" s="144"/>
      <c r="J34" s="134">
        <f t="shared" si="0"/>
        <v>500000</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s="106" customFormat="1" ht="90">
      <c r="A35" s="244"/>
      <c r="B35" s="203" t="s">
        <v>78</v>
      </c>
      <c r="C35" s="103" t="s">
        <v>155</v>
      </c>
      <c r="D35" s="100"/>
      <c r="E35" s="100" t="s">
        <v>152</v>
      </c>
      <c r="F35" s="133">
        <v>5</v>
      </c>
      <c r="G35" s="134">
        <v>100000</v>
      </c>
      <c r="H35" s="134">
        <f>F35*G35</f>
        <v>500000</v>
      </c>
      <c r="I35" s="136">
        <f>H35*0.2</f>
        <v>100000</v>
      </c>
      <c r="J35" s="134">
        <f t="shared" si="0"/>
        <v>600000</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s="106" customFormat="1" ht="15">
      <c r="A36" s="244"/>
      <c r="B36" s="118" t="s">
        <v>158</v>
      </c>
      <c r="C36" s="100"/>
      <c r="D36" s="100"/>
      <c r="E36" s="100"/>
      <c r="F36" s="135"/>
      <c r="G36" s="135"/>
      <c r="H36" s="26">
        <f>H37</f>
        <v>25000</v>
      </c>
      <c r="I36" s="26">
        <f>I37</f>
        <v>5000</v>
      </c>
      <c r="J36" s="26">
        <f t="shared" si="0"/>
        <v>30000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s="106" customFormat="1" ht="23.25" customHeight="1">
      <c r="A37" s="244"/>
      <c r="B37" s="100" t="s">
        <v>77</v>
      </c>
      <c r="C37" s="103"/>
      <c r="D37" s="100"/>
      <c r="E37" s="100"/>
      <c r="F37" s="133"/>
      <c r="G37" s="134"/>
      <c r="H37" s="134">
        <f>H38</f>
        <v>25000</v>
      </c>
      <c r="I37" s="136">
        <f>H37*0.2</f>
        <v>5000</v>
      </c>
      <c r="J37" s="134">
        <f t="shared" si="0"/>
        <v>30000</v>
      </c>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row>
    <row r="38" spans="1:33" s="106" customFormat="1" ht="45">
      <c r="A38" s="245"/>
      <c r="B38" s="203" t="s">
        <v>78</v>
      </c>
      <c r="C38" s="101" t="s">
        <v>156</v>
      </c>
      <c r="D38" s="100"/>
      <c r="E38" s="100" t="s">
        <v>152</v>
      </c>
      <c r="F38" s="133">
        <v>1</v>
      </c>
      <c r="G38" s="134">
        <v>25000</v>
      </c>
      <c r="H38" s="134">
        <f>F38*G38</f>
        <v>25000</v>
      </c>
      <c r="I38" s="136">
        <f>H38*0.2</f>
        <v>5000</v>
      </c>
      <c r="J38" s="134">
        <f t="shared" si="0"/>
        <v>30000</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s="127" customFormat="1" ht="15">
      <c r="A39" s="124" t="s">
        <v>159</v>
      </c>
      <c r="B39" s="124"/>
      <c r="C39" s="124"/>
      <c r="D39" s="124"/>
      <c r="E39" s="124"/>
      <c r="F39" s="145"/>
      <c r="G39" s="145"/>
      <c r="H39" s="26">
        <f>H36+H33+H27</f>
        <v>823000</v>
      </c>
      <c r="I39" s="26">
        <f>I36+I33+I27</f>
        <v>45000</v>
      </c>
      <c r="J39" s="26">
        <f t="shared" si="0"/>
        <v>868000</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24"/>
    </row>
    <row r="40" spans="1:33" s="106" customFormat="1" ht="15">
      <c r="A40" s="124" t="s">
        <v>163</v>
      </c>
      <c r="B40" s="100"/>
      <c r="C40" s="100"/>
      <c r="D40" s="100"/>
      <c r="E40" s="100"/>
      <c r="F40" s="133"/>
      <c r="G40" s="134"/>
      <c r="H40" s="134"/>
      <c r="I40" s="134"/>
      <c r="J40" s="134">
        <f t="shared" si="0"/>
        <v>0</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s="106" customFormat="1" ht="15">
      <c r="A41" s="124" t="s">
        <v>162</v>
      </c>
      <c r="B41" s="100"/>
      <c r="C41" s="100"/>
      <c r="D41" s="100"/>
      <c r="E41" s="100"/>
      <c r="F41" s="133"/>
      <c r="G41" s="134"/>
      <c r="H41" s="134"/>
      <c r="I41" s="134"/>
      <c r="J41" s="134">
        <f t="shared" si="0"/>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s="127" customFormat="1" ht="15">
      <c r="A42" s="242" t="s">
        <v>164</v>
      </c>
      <c r="B42" s="242"/>
      <c r="C42" s="124"/>
      <c r="D42" s="124"/>
      <c r="E42" s="124"/>
      <c r="F42" s="145"/>
      <c r="G42" s="145"/>
      <c r="H42" s="26">
        <f>H21+H26+H39</f>
        <v>1427280</v>
      </c>
      <c r="I42" s="26">
        <f>I21+I26+I39</f>
        <v>93480</v>
      </c>
      <c r="J42" s="26">
        <f t="shared" si="0"/>
        <v>1520760</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row>
    <row r="45" spans="1:4" ht="42" customHeight="1">
      <c r="A45" s="59" t="s">
        <v>6</v>
      </c>
      <c r="B45" s="241" t="s">
        <v>7</v>
      </c>
      <c r="C45" s="241"/>
      <c r="D45" s="241"/>
    </row>
    <row r="46" spans="1:4" ht="45.75" customHeight="1">
      <c r="A46" s="88" t="s">
        <v>8</v>
      </c>
      <c r="B46" s="241" t="s">
        <v>9</v>
      </c>
      <c r="C46" s="241"/>
      <c r="D46" s="241"/>
    </row>
  </sheetData>
  <sheetProtection/>
  <mergeCells count="26">
    <mergeCell ref="B45:D45"/>
    <mergeCell ref="B46:D46"/>
    <mergeCell ref="A6:A20"/>
    <mergeCell ref="B6:AG6"/>
    <mergeCell ref="A22:A25"/>
    <mergeCell ref="A27:A38"/>
    <mergeCell ref="B31:B32"/>
    <mergeCell ref="A42:B42"/>
    <mergeCell ref="M2:M4"/>
    <mergeCell ref="N2:N4"/>
    <mergeCell ref="O2:O4"/>
    <mergeCell ref="P2:P4"/>
    <mergeCell ref="AD2:AD3"/>
    <mergeCell ref="AG2:AG4"/>
    <mergeCell ref="G2:G4"/>
    <mergeCell ref="H2:H4"/>
    <mergeCell ref="I2:I4"/>
    <mergeCell ref="J2:J4"/>
    <mergeCell ref="K2:K4"/>
    <mergeCell ref="L2:L4"/>
    <mergeCell ref="A2:A4"/>
    <mergeCell ref="B2:B4"/>
    <mergeCell ref="C2:C4"/>
    <mergeCell ref="D2:D4"/>
    <mergeCell ref="E2:E4"/>
    <mergeCell ref="F2:F4"/>
  </mergeCells>
  <printOptions horizontalCentered="1"/>
  <pageMargins left="0.5118110236220472" right="0.15748031496062992" top="0.6299212598425197" bottom="0.3937007874015748" header="0.31496062992125984" footer="0.15748031496062992"/>
  <pageSetup horizontalDpi="600" verticalDpi="600" orientation="landscape" paperSize="8" scale="83" r:id="rId2"/>
  <headerFooter>
    <oddFooter>&amp;C&amp;P / &amp;N</oddFooter>
  </headerFooter>
  <drawing r:id="rId1"/>
</worksheet>
</file>

<file path=xl/worksheets/sheet5.xml><?xml version="1.0" encoding="utf-8"?>
<worksheet xmlns="http://schemas.openxmlformats.org/spreadsheetml/2006/main" xmlns:r="http://schemas.openxmlformats.org/officeDocument/2006/relationships">
  <dimension ref="A1:AH47"/>
  <sheetViews>
    <sheetView zoomScalePageLayoutView="0" workbookViewId="0" topLeftCell="A37">
      <selection activeCell="A26" sqref="A26"/>
    </sheetView>
  </sheetViews>
  <sheetFormatPr defaultColWidth="9.140625" defaultRowHeight="15"/>
  <cols>
    <col min="1" max="1" width="21.57421875" style="2" customWidth="1"/>
    <col min="2" max="2" width="38.57421875" style="86" customWidth="1"/>
    <col min="3" max="3" width="34.7109375" style="86" customWidth="1"/>
    <col min="4" max="4" width="17.7109375" style="86" customWidth="1"/>
    <col min="5" max="5" width="13.28125" style="86" customWidth="1"/>
    <col min="6" max="6" width="17.7109375" style="89" customWidth="1"/>
    <col min="7" max="7" width="20.8515625" style="91" customWidth="1"/>
    <col min="8" max="8" width="23.28125" style="91" customWidth="1"/>
    <col min="9" max="9" width="18.7109375" style="89" customWidth="1"/>
    <col min="10" max="10" width="17.57421875" style="89" customWidth="1"/>
    <col min="11" max="11" width="20.28125" style="86" hidden="1" customWidth="1"/>
    <col min="12" max="12" width="15.8515625" style="86" hidden="1" customWidth="1"/>
    <col min="13" max="13" width="23.57421875" style="86" hidden="1" customWidth="1"/>
    <col min="14" max="14" width="15.8515625" style="86" hidden="1" customWidth="1"/>
    <col min="15" max="15" width="18.140625" style="86" hidden="1" customWidth="1"/>
    <col min="16" max="16" width="21.8515625" style="86" hidden="1" customWidth="1"/>
    <col min="17" max="19" width="0" style="86" hidden="1" customWidth="1"/>
    <col min="20" max="20" width="16.00390625" style="86" hidden="1" customWidth="1"/>
    <col min="21" max="21" width="14.57421875" style="86" hidden="1" customWidth="1"/>
    <col min="22" max="22" width="16.00390625" style="86" hidden="1" customWidth="1"/>
    <col min="23" max="31" width="0" style="86" hidden="1" customWidth="1"/>
    <col min="32" max="32" width="14.8515625" style="86" hidden="1" customWidth="1"/>
    <col min="33" max="33" width="24.7109375" style="86" customWidth="1"/>
    <col min="34" max="34" width="49.28125" style="86" hidden="1" customWidth="1"/>
    <col min="35" max="16384" width="9.140625" style="86" customWidth="1"/>
  </cols>
  <sheetData>
    <row r="1" spans="1:7" ht="15.75" thickBot="1">
      <c r="A1" s="2" t="s">
        <v>247</v>
      </c>
      <c r="B1" s="2"/>
      <c r="C1" s="2"/>
      <c r="D1" s="2"/>
      <c r="E1" s="2"/>
      <c r="F1" s="86"/>
      <c r="G1" s="86"/>
    </row>
    <row r="2" spans="1:34" ht="15">
      <c r="A2" s="268" t="s">
        <v>143</v>
      </c>
      <c r="B2" s="270" t="s">
        <v>112</v>
      </c>
      <c r="C2" s="270" t="s">
        <v>4</v>
      </c>
      <c r="D2" s="270" t="s">
        <v>114</v>
      </c>
      <c r="E2" s="270" t="s">
        <v>115</v>
      </c>
      <c r="F2" s="270" t="s">
        <v>116</v>
      </c>
      <c r="G2" s="270" t="s">
        <v>168</v>
      </c>
      <c r="H2" s="270" t="s">
        <v>169</v>
      </c>
      <c r="I2" s="206" t="s">
        <v>32</v>
      </c>
      <c r="J2" s="273" t="s">
        <v>119</v>
      </c>
      <c r="K2" s="266" t="s">
        <v>120</v>
      </c>
      <c r="L2" s="266" t="s">
        <v>121</v>
      </c>
      <c r="M2" s="266" t="s">
        <v>122</v>
      </c>
      <c r="N2" s="266" t="s">
        <v>123</v>
      </c>
      <c r="O2" s="266" t="s">
        <v>124</v>
      </c>
      <c r="P2" s="266" t="s">
        <v>124</v>
      </c>
      <c r="Q2" s="207" t="s">
        <v>127</v>
      </c>
      <c r="R2" s="207" t="s">
        <v>128</v>
      </c>
      <c r="S2" s="207" t="s">
        <v>128</v>
      </c>
      <c r="T2" s="207" t="s">
        <v>129</v>
      </c>
      <c r="U2" s="207" t="s">
        <v>130</v>
      </c>
      <c r="V2" s="207" t="s">
        <v>130</v>
      </c>
      <c r="W2" s="207" t="s">
        <v>131</v>
      </c>
      <c r="X2" s="207" t="s">
        <v>132</v>
      </c>
      <c r="Y2" s="207" t="s">
        <v>132</v>
      </c>
      <c r="Z2" s="207" t="s">
        <v>133</v>
      </c>
      <c r="AA2" s="207" t="s">
        <v>134</v>
      </c>
      <c r="AB2" s="207" t="s">
        <v>134</v>
      </c>
      <c r="AC2" s="207" t="s">
        <v>135</v>
      </c>
      <c r="AD2" s="270" t="s">
        <v>136</v>
      </c>
      <c r="AE2" s="207" t="s">
        <v>136</v>
      </c>
      <c r="AF2" s="207" t="s">
        <v>137</v>
      </c>
      <c r="AG2" s="270" t="s">
        <v>171</v>
      </c>
      <c r="AH2" s="207" t="s">
        <v>140</v>
      </c>
    </row>
    <row r="3" spans="1:34" ht="15.75" thickBot="1">
      <c r="A3" s="269"/>
      <c r="B3" s="271"/>
      <c r="C3" s="271" t="s">
        <v>113</v>
      </c>
      <c r="D3" s="271"/>
      <c r="E3" s="271"/>
      <c r="F3" s="271"/>
      <c r="G3" s="271" t="s">
        <v>117</v>
      </c>
      <c r="H3" s="271" t="s">
        <v>117</v>
      </c>
      <c r="I3" s="208" t="s">
        <v>118</v>
      </c>
      <c r="J3" s="274"/>
      <c r="K3" s="267"/>
      <c r="L3" s="267" t="s">
        <v>118</v>
      </c>
      <c r="M3" s="267" t="s">
        <v>118</v>
      </c>
      <c r="N3" s="267" t="s">
        <v>118</v>
      </c>
      <c r="O3" s="267" t="s">
        <v>125</v>
      </c>
      <c r="P3" s="267" t="s">
        <v>126</v>
      </c>
      <c r="Q3" s="209" t="s">
        <v>118</v>
      </c>
      <c r="R3" s="209" t="s">
        <v>125</v>
      </c>
      <c r="S3" s="209" t="s">
        <v>126</v>
      </c>
      <c r="T3" s="209" t="s">
        <v>118</v>
      </c>
      <c r="U3" s="209" t="s">
        <v>125</v>
      </c>
      <c r="V3" s="209" t="s">
        <v>126</v>
      </c>
      <c r="W3" s="209" t="s">
        <v>118</v>
      </c>
      <c r="X3" s="209" t="s">
        <v>125</v>
      </c>
      <c r="Y3" s="209" t="s">
        <v>126</v>
      </c>
      <c r="Z3" s="209" t="s">
        <v>118</v>
      </c>
      <c r="AA3" s="209" t="s">
        <v>125</v>
      </c>
      <c r="AB3" s="209" t="s">
        <v>126</v>
      </c>
      <c r="AC3" s="209" t="s">
        <v>118</v>
      </c>
      <c r="AD3" s="272"/>
      <c r="AE3" s="210" t="s">
        <v>126</v>
      </c>
      <c r="AF3" s="210" t="s">
        <v>138</v>
      </c>
      <c r="AG3" s="271"/>
      <c r="AH3" s="210" t="s">
        <v>142</v>
      </c>
    </row>
    <row r="4" spans="1:34" ht="15.75" thickBot="1">
      <c r="A4" s="269"/>
      <c r="B4" s="271"/>
      <c r="C4" s="271"/>
      <c r="D4" s="271"/>
      <c r="E4" s="271"/>
      <c r="F4" s="271"/>
      <c r="G4" s="271" t="s">
        <v>118</v>
      </c>
      <c r="H4" s="271" t="s">
        <v>118</v>
      </c>
      <c r="I4" s="208"/>
      <c r="J4" s="274"/>
      <c r="K4" s="267"/>
      <c r="L4" s="267"/>
      <c r="M4" s="267"/>
      <c r="N4" s="267"/>
      <c r="O4" s="267"/>
      <c r="P4" s="267"/>
      <c r="AE4" s="210"/>
      <c r="AF4" s="210" t="s">
        <v>139</v>
      </c>
      <c r="AG4" s="271"/>
      <c r="AH4" s="209"/>
    </row>
    <row r="5" spans="1:34" ht="15">
      <c r="A5" s="173">
        <v>0</v>
      </c>
      <c r="B5" s="177">
        <v>1</v>
      </c>
      <c r="C5" s="177">
        <v>2</v>
      </c>
      <c r="D5" s="177">
        <v>3</v>
      </c>
      <c r="E5" s="177">
        <v>4</v>
      </c>
      <c r="F5" s="177">
        <v>5</v>
      </c>
      <c r="G5" s="177">
        <v>6</v>
      </c>
      <c r="H5" s="177">
        <v>7</v>
      </c>
      <c r="I5" s="177">
        <v>8</v>
      </c>
      <c r="J5" s="177" t="s">
        <v>170</v>
      </c>
      <c r="K5" s="177"/>
      <c r="L5" s="177"/>
      <c r="M5" s="177"/>
      <c r="N5" s="177"/>
      <c r="O5" s="177"/>
      <c r="P5" s="177"/>
      <c r="Q5" s="62"/>
      <c r="R5" s="62"/>
      <c r="S5" s="62"/>
      <c r="T5" s="62"/>
      <c r="U5" s="62"/>
      <c r="V5" s="62"/>
      <c r="W5" s="62"/>
      <c r="X5" s="62"/>
      <c r="Y5" s="62"/>
      <c r="Z5" s="62"/>
      <c r="AA5" s="62"/>
      <c r="AB5" s="62"/>
      <c r="AC5" s="62"/>
      <c r="AD5" s="62"/>
      <c r="AE5" s="177"/>
      <c r="AF5" s="177"/>
      <c r="AG5" s="177"/>
      <c r="AH5" s="178"/>
    </row>
    <row r="6" spans="1:33" s="106" customFormat="1" ht="43.5" customHeight="1">
      <c r="A6" s="265" t="s">
        <v>141</v>
      </c>
      <c r="B6" s="278" t="s">
        <v>141</v>
      </c>
      <c r="C6" s="279"/>
      <c r="D6" s="279"/>
      <c r="E6" s="279"/>
      <c r="F6" s="279"/>
      <c r="G6" s="279"/>
      <c r="H6" s="279"/>
      <c r="I6" s="279"/>
      <c r="J6" s="280"/>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s="106" customFormat="1" ht="71.25" customHeight="1">
      <c r="A7" s="265"/>
      <c r="B7" s="275" t="s">
        <v>205</v>
      </c>
      <c r="C7" s="276"/>
      <c r="D7" s="276"/>
      <c r="E7" s="276"/>
      <c r="F7" s="276"/>
      <c r="G7" s="277"/>
      <c r="H7" s="134">
        <f>H8+H13</f>
        <v>174400</v>
      </c>
      <c r="I7" s="134">
        <f>I8+I13</f>
        <v>8000</v>
      </c>
      <c r="J7" s="134">
        <f>H7+I7</f>
        <v>182400</v>
      </c>
      <c r="K7" s="105"/>
      <c r="L7" s="105"/>
      <c r="M7" s="105"/>
      <c r="N7" s="105"/>
      <c r="O7" s="105"/>
      <c r="P7" s="105"/>
      <c r="Q7" s="105"/>
      <c r="R7" s="105"/>
      <c r="S7" s="105"/>
      <c r="T7" s="105"/>
      <c r="U7" s="105"/>
      <c r="V7" s="105"/>
      <c r="W7" s="105"/>
      <c r="X7" s="105"/>
      <c r="Y7" s="105"/>
      <c r="Z7" s="105"/>
      <c r="AA7" s="105"/>
      <c r="AB7" s="105"/>
      <c r="AC7" s="105"/>
      <c r="AD7" s="105"/>
      <c r="AE7" s="105"/>
      <c r="AF7" s="105"/>
      <c r="AG7" s="132"/>
    </row>
    <row r="8" spans="1:33" s="106" customFormat="1" ht="47.25" customHeight="1">
      <c r="A8" s="265"/>
      <c r="B8" s="196" t="s">
        <v>87</v>
      </c>
      <c r="C8" s="135"/>
      <c r="D8" s="135"/>
      <c r="E8" s="135"/>
      <c r="F8" s="133"/>
      <c r="G8" s="134"/>
      <c r="H8" s="134">
        <f>H9+H10+H11+H12</f>
        <v>134400</v>
      </c>
      <c r="I8" s="134"/>
      <c r="J8" s="134">
        <f aca="true" t="shared" si="0" ref="J8:J42">H8+I8</f>
        <v>134400</v>
      </c>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s="106" customFormat="1" ht="15">
      <c r="A9" s="265"/>
      <c r="B9" s="180" t="s">
        <v>201</v>
      </c>
      <c r="C9" s="181" t="s">
        <v>220</v>
      </c>
      <c r="D9" s="182" t="s">
        <v>146</v>
      </c>
      <c r="E9" s="183" t="s">
        <v>65</v>
      </c>
      <c r="F9" s="184">
        <f>4*10*24</f>
        <v>960</v>
      </c>
      <c r="G9" s="185">
        <v>85</v>
      </c>
      <c r="H9" s="185">
        <f>F9*G9</f>
        <v>81600</v>
      </c>
      <c r="I9" s="134">
        <f>H9*0%</f>
        <v>0</v>
      </c>
      <c r="J9" s="134">
        <f t="shared" si="0"/>
        <v>81600</v>
      </c>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106" customFormat="1" ht="15">
      <c r="A10" s="265"/>
      <c r="B10" s="180" t="s">
        <v>199</v>
      </c>
      <c r="C10" s="181" t="s">
        <v>218</v>
      </c>
      <c r="D10" s="182"/>
      <c r="E10" s="183" t="s">
        <v>65</v>
      </c>
      <c r="F10" s="184">
        <f>2*10*24</f>
        <v>480</v>
      </c>
      <c r="G10" s="185">
        <v>85</v>
      </c>
      <c r="H10" s="185">
        <f>F10*G10</f>
        <v>40800</v>
      </c>
      <c r="I10" s="134">
        <f>H10*0%</f>
        <v>0</v>
      </c>
      <c r="J10" s="134">
        <f t="shared" si="0"/>
        <v>40800</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s="106" customFormat="1" ht="15">
      <c r="A11" s="265"/>
      <c r="B11" s="180" t="s">
        <v>200</v>
      </c>
      <c r="C11" s="181" t="s">
        <v>221</v>
      </c>
      <c r="D11" s="186"/>
      <c r="E11" s="183" t="s">
        <v>65</v>
      </c>
      <c r="F11" s="184">
        <f>2*5*24</f>
        <v>240</v>
      </c>
      <c r="G11" s="185">
        <v>50</v>
      </c>
      <c r="H11" s="185">
        <f>F11*G11</f>
        <v>12000</v>
      </c>
      <c r="I11" s="134">
        <f>H11*0%</f>
        <v>0</v>
      </c>
      <c r="J11" s="134">
        <f t="shared" si="0"/>
        <v>12000</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s="106" customFormat="1" ht="15">
      <c r="A12" s="265"/>
      <c r="B12" s="180"/>
      <c r="C12" s="181"/>
      <c r="D12" s="186"/>
      <c r="E12" s="183"/>
      <c r="F12" s="184"/>
      <c r="G12" s="185"/>
      <c r="H12" s="185"/>
      <c r="I12" s="134"/>
      <c r="J12" s="134"/>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s="106" customFormat="1" ht="30">
      <c r="A13" s="265"/>
      <c r="B13" s="205" t="s">
        <v>107</v>
      </c>
      <c r="C13" s="205" t="s">
        <v>178</v>
      </c>
      <c r="D13" s="135"/>
      <c r="E13" s="135" t="s">
        <v>3</v>
      </c>
      <c r="F13" s="133">
        <v>1</v>
      </c>
      <c r="G13" s="134">
        <v>40000</v>
      </c>
      <c r="H13" s="134">
        <f>F13*G13</f>
        <v>40000</v>
      </c>
      <c r="I13" s="134">
        <f>H13*0.2</f>
        <v>8000</v>
      </c>
      <c r="J13" s="134">
        <f t="shared" si="0"/>
        <v>48000</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s="106" customFormat="1" ht="64.5" customHeight="1">
      <c r="A14" s="265"/>
      <c r="B14" s="187" t="s">
        <v>243</v>
      </c>
      <c r="C14" s="135"/>
      <c r="D14" s="135"/>
      <c r="E14" s="135"/>
      <c r="F14" s="133"/>
      <c r="G14" s="134"/>
      <c r="H14" s="134">
        <f>H15</f>
        <v>10000</v>
      </c>
      <c r="I14" s="134">
        <f>I15</f>
        <v>2000</v>
      </c>
      <c r="J14" s="134">
        <f t="shared" si="0"/>
        <v>12000</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s="106" customFormat="1" ht="76.5" customHeight="1">
      <c r="A15" s="265"/>
      <c r="B15" s="70" t="s">
        <v>245</v>
      </c>
      <c r="C15" s="103" t="s">
        <v>254</v>
      </c>
      <c r="D15" s="135"/>
      <c r="E15" s="135" t="s">
        <v>3</v>
      </c>
      <c r="F15" s="133">
        <v>1</v>
      </c>
      <c r="G15" s="134">
        <v>10000</v>
      </c>
      <c r="H15" s="185">
        <f>F15*G15</f>
        <v>10000</v>
      </c>
      <c r="I15" s="134">
        <f>H15*0.2</f>
        <v>2000</v>
      </c>
      <c r="J15" s="134">
        <f t="shared" si="0"/>
        <v>12000</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s="106" customFormat="1" ht="64.5" customHeight="1">
      <c r="A16" s="265"/>
      <c r="B16" s="189" t="s">
        <v>90</v>
      </c>
      <c r="C16" s="189" t="s">
        <v>255</v>
      </c>
      <c r="D16" s="135"/>
      <c r="E16" s="135" t="s">
        <v>3</v>
      </c>
      <c r="F16" s="133">
        <v>1</v>
      </c>
      <c r="G16" s="134">
        <v>400</v>
      </c>
      <c r="H16" s="185">
        <f>F16*G16</f>
        <v>400</v>
      </c>
      <c r="I16" s="185">
        <f>H16*0.2</f>
        <v>80</v>
      </c>
      <c r="J16" s="134">
        <f t="shared" si="0"/>
        <v>480</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s="106" customFormat="1" ht="75" customHeight="1">
      <c r="A17" s="265"/>
      <c r="B17" s="191" t="s">
        <v>244</v>
      </c>
      <c r="C17" s="130"/>
      <c r="D17" s="130"/>
      <c r="E17" s="130"/>
      <c r="F17" s="130"/>
      <c r="G17" s="131"/>
      <c r="H17" s="185">
        <f>H18</f>
        <v>12000</v>
      </c>
      <c r="I17" s="185">
        <f>I18</f>
        <v>2400</v>
      </c>
      <c r="J17" s="185">
        <f>J18</f>
        <v>14400</v>
      </c>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s="106" customFormat="1" ht="63" customHeight="1">
      <c r="A18" s="265"/>
      <c r="B18" s="204"/>
      <c r="C18" s="135" t="s">
        <v>166</v>
      </c>
      <c r="D18" s="135"/>
      <c r="E18" s="135" t="s">
        <v>64</v>
      </c>
      <c r="F18" s="133">
        <v>12</v>
      </c>
      <c r="G18" s="134">
        <v>1000</v>
      </c>
      <c r="H18" s="134">
        <f>F18*G18</f>
        <v>12000</v>
      </c>
      <c r="I18" s="134">
        <f>H18*0.2</f>
        <v>2400</v>
      </c>
      <c r="J18" s="134">
        <f t="shared" si="0"/>
        <v>14400</v>
      </c>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s="106" customFormat="1" ht="36" customHeight="1">
      <c r="A19" s="265"/>
      <c r="B19" s="179" t="s">
        <v>88</v>
      </c>
      <c r="C19" s="183" t="s">
        <v>167</v>
      </c>
      <c r="D19" s="135"/>
      <c r="E19" s="135" t="s">
        <v>64</v>
      </c>
      <c r="F19" s="133">
        <v>12</v>
      </c>
      <c r="G19" s="134">
        <v>1000</v>
      </c>
      <c r="H19" s="134">
        <f>F19*G19</f>
        <v>12000</v>
      </c>
      <c r="I19" s="185">
        <f>H19*0.2</f>
        <v>2400</v>
      </c>
      <c r="J19" s="134">
        <f t="shared" si="0"/>
        <v>14400</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s="106" customFormat="1" ht="36" customHeight="1">
      <c r="A20" s="265"/>
      <c r="B20" s="192" t="s">
        <v>148</v>
      </c>
      <c r="C20" s="135"/>
      <c r="D20" s="135"/>
      <c r="E20" s="135"/>
      <c r="F20" s="133"/>
      <c r="G20" s="134"/>
      <c r="H20" s="134"/>
      <c r="I20" s="134"/>
      <c r="J20" s="134">
        <f t="shared" si="0"/>
        <v>0</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s="106" customFormat="1" ht="36" customHeight="1">
      <c r="A21" s="161" t="s">
        <v>165</v>
      </c>
      <c r="B21" s="192"/>
      <c r="C21" s="135"/>
      <c r="D21" s="135"/>
      <c r="E21" s="135"/>
      <c r="F21" s="133"/>
      <c r="G21" s="134"/>
      <c r="H21" s="193">
        <f>H19+H18+H16+H14+H7</f>
        <v>208800</v>
      </c>
      <c r="I21" s="193">
        <f>I19+I18+I16+I14+I7</f>
        <v>14880</v>
      </c>
      <c r="J21" s="193">
        <f>J19+J18+J16+J14+J7</f>
        <v>223680</v>
      </c>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row>
    <row r="22" spans="1:33" s="106" customFormat="1" ht="30">
      <c r="A22" s="264" t="s">
        <v>147</v>
      </c>
      <c r="B22" s="212" t="s">
        <v>151</v>
      </c>
      <c r="C22" s="135"/>
      <c r="D22" s="135"/>
      <c r="E22" s="135"/>
      <c r="F22" s="135"/>
      <c r="G22" s="135"/>
      <c r="H22" s="213">
        <f>H23</f>
        <v>168000</v>
      </c>
      <c r="I22" s="213">
        <f>I23</f>
        <v>33600</v>
      </c>
      <c r="J22" s="213">
        <f t="shared" si="0"/>
        <v>201600</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106" customFormat="1" ht="135">
      <c r="A23" s="264"/>
      <c r="B23" s="196" t="s">
        <v>86</v>
      </c>
      <c r="C23" s="197" t="s">
        <v>150</v>
      </c>
      <c r="D23" s="100"/>
      <c r="E23" s="100" t="s">
        <v>5</v>
      </c>
      <c r="F23" s="133">
        <v>2</v>
      </c>
      <c r="G23" s="134">
        <v>84000</v>
      </c>
      <c r="H23" s="134">
        <f>F23*G23</f>
        <v>168000</v>
      </c>
      <c r="I23" s="136">
        <f>H23*0.2</f>
        <v>33600</v>
      </c>
      <c r="J23" s="134">
        <f t="shared" si="0"/>
        <v>201600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s="106" customFormat="1" ht="30">
      <c r="A24" s="264"/>
      <c r="B24" s="212" t="s">
        <v>160</v>
      </c>
      <c r="C24" s="135"/>
      <c r="D24" s="135"/>
      <c r="E24" s="135"/>
      <c r="F24" s="135"/>
      <c r="G24" s="135"/>
      <c r="H24" s="213">
        <f>H25</f>
        <v>50000</v>
      </c>
      <c r="I24" s="213">
        <f>I25</f>
        <v>0</v>
      </c>
      <c r="J24" s="213">
        <f t="shared" si="0"/>
        <v>50000</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s="106" customFormat="1" ht="45">
      <c r="A25" s="264"/>
      <c r="B25" s="200" t="s">
        <v>86</v>
      </c>
      <c r="C25" s="181" t="s">
        <v>179</v>
      </c>
      <c r="D25" s="135"/>
      <c r="E25" s="135" t="s">
        <v>3</v>
      </c>
      <c r="F25" s="133">
        <v>1</v>
      </c>
      <c r="G25" s="134">
        <v>50000</v>
      </c>
      <c r="H25" s="134">
        <f>F25*G25</f>
        <v>50000</v>
      </c>
      <c r="I25" s="134"/>
      <c r="J25" s="134">
        <f t="shared" si="0"/>
        <v>50000</v>
      </c>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s="106" customFormat="1" ht="15">
      <c r="A26" s="162" t="s">
        <v>161</v>
      </c>
      <c r="B26" s="200"/>
      <c r="C26" s="181"/>
      <c r="D26" s="135"/>
      <c r="E26" s="135"/>
      <c r="F26" s="133"/>
      <c r="G26" s="134"/>
      <c r="H26" s="134">
        <f>H24+H22</f>
        <v>218000</v>
      </c>
      <c r="I26" s="134">
        <f>I24+I22</f>
        <v>33600</v>
      </c>
      <c r="J26" s="193">
        <f t="shared" si="0"/>
        <v>251600</v>
      </c>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row r="27" spans="1:33" s="106" customFormat="1" ht="15">
      <c r="A27" s="243" t="s">
        <v>149</v>
      </c>
      <c r="B27" s="212" t="s">
        <v>154</v>
      </c>
      <c r="C27" s="135"/>
      <c r="D27" s="135"/>
      <c r="E27" s="135"/>
      <c r="F27" s="135"/>
      <c r="G27" s="135"/>
      <c r="H27" s="213">
        <f>H28+H30</f>
        <v>298000</v>
      </c>
      <c r="I27" s="213">
        <f>I28+I30</f>
        <v>40000</v>
      </c>
      <c r="J27" s="213">
        <f t="shared" si="0"/>
        <v>338000</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s="106" customFormat="1" ht="15">
      <c r="A28" s="244"/>
      <c r="B28" s="135" t="s">
        <v>77</v>
      </c>
      <c r="C28" s="135"/>
      <c r="D28" s="135"/>
      <c r="E28" s="135"/>
      <c r="F28" s="133"/>
      <c r="G28" s="134"/>
      <c r="H28" s="134">
        <f>H29</f>
        <v>200000</v>
      </c>
      <c r="I28" s="136">
        <f>H28*0.2</f>
        <v>40000</v>
      </c>
      <c r="J28" s="134">
        <f t="shared" si="0"/>
        <v>240000</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s="106" customFormat="1" ht="30">
      <c r="A29" s="244"/>
      <c r="B29" s="135" t="s">
        <v>80</v>
      </c>
      <c r="C29" s="183" t="s">
        <v>153</v>
      </c>
      <c r="D29" s="135"/>
      <c r="E29" s="135" t="s">
        <v>152</v>
      </c>
      <c r="F29" s="133">
        <v>1</v>
      </c>
      <c r="G29" s="134">
        <v>200000</v>
      </c>
      <c r="H29" s="134">
        <f>F29*G29</f>
        <v>200000</v>
      </c>
      <c r="I29" s="136">
        <f>H29*0.2</f>
        <v>40000</v>
      </c>
      <c r="J29" s="134">
        <f t="shared" si="0"/>
        <v>240000</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s="106" customFormat="1" ht="15">
      <c r="A30" s="244"/>
      <c r="B30" s="202" t="s">
        <v>91</v>
      </c>
      <c r="C30" s="100"/>
      <c r="D30" s="100"/>
      <c r="E30" s="100"/>
      <c r="F30" s="133"/>
      <c r="G30" s="134"/>
      <c r="H30" s="134">
        <f>H31+H32</f>
        <v>98000</v>
      </c>
      <c r="I30" s="136">
        <f>I31+I32</f>
        <v>0</v>
      </c>
      <c r="J30" s="134">
        <f t="shared" si="0"/>
        <v>98000</v>
      </c>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s="106" customFormat="1" ht="30">
      <c r="A31" s="244"/>
      <c r="B31" s="246" t="s">
        <v>93</v>
      </c>
      <c r="C31" s="101" t="s">
        <v>215</v>
      </c>
      <c r="D31" s="100"/>
      <c r="E31" s="100" t="s">
        <v>65</v>
      </c>
      <c r="F31" s="133">
        <f>2*300</f>
        <v>600</v>
      </c>
      <c r="G31" s="134">
        <v>140</v>
      </c>
      <c r="H31" s="134">
        <f>F31*G31</f>
        <v>84000</v>
      </c>
      <c r="I31" s="136">
        <v>0</v>
      </c>
      <c r="J31" s="134">
        <f t="shared" si="0"/>
        <v>84000</v>
      </c>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s="106" customFormat="1" ht="30">
      <c r="A32" s="244"/>
      <c r="B32" s="247"/>
      <c r="C32" s="101" t="s">
        <v>216</v>
      </c>
      <c r="D32" s="100"/>
      <c r="E32" s="100" t="s">
        <v>65</v>
      </c>
      <c r="F32" s="135">
        <f>1*100</f>
        <v>100</v>
      </c>
      <c r="G32" s="134">
        <v>140</v>
      </c>
      <c r="H32" s="134">
        <f>F32*G32</f>
        <v>14000</v>
      </c>
      <c r="I32" s="136">
        <v>0</v>
      </c>
      <c r="J32" s="134">
        <f t="shared" si="0"/>
        <v>14000</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06" customFormat="1" ht="15">
      <c r="A33" s="244"/>
      <c r="B33" s="212" t="s">
        <v>157</v>
      </c>
      <c r="C33" s="135"/>
      <c r="D33" s="135"/>
      <c r="E33" s="135"/>
      <c r="G33" s="135"/>
      <c r="H33" s="213">
        <f>H34</f>
        <v>500000</v>
      </c>
      <c r="I33" s="213">
        <f>I34</f>
        <v>0</v>
      </c>
      <c r="J33" s="213">
        <f t="shared" si="0"/>
        <v>500000</v>
      </c>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s="106" customFormat="1" ht="15">
      <c r="A34" s="244"/>
      <c r="B34" s="135" t="s">
        <v>77</v>
      </c>
      <c r="C34" s="183"/>
      <c r="D34" s="135"/>
      <c r="E34" s="135"/>
      <c r="F34" s="133"/>
      <c r="G34" s="134"/>
      <c r="H34" s="134">
        <f>H35</f>
        <v>500000</v>
      </c>
      <c r="I34" s="144"/>
      <c r="J34" s="134">
        <f t="shared" si="0"/>
        <v>500000</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s="106" customFormat="1" ht="75">
      <c r="A35" s="244"/>
      <c r="B35" s="205" t="s">
        <v>78</v>
      </c>
      <c r="C35" s="205" t="s">
        <v>155</v>
      </c>
      <c r="D35" s="135"/>
      <c r="E35" s="135" t="s">
        <v>152</v>
      </c>
      <c r="F35" s="133">
        <v>5</v>
      </c>
      <c r="G35" s="134">
        <v>100000</v>
      </c>
      <c r="H35" s="134">
        <f>F35*G35</f>
        <v>500000</v>
      </c>
      <c r="I35" s="136">
        <f>H35*0.2</f>
        <v>100000</v>
      </c>
      <c r="J35" s="134">
        <f t="shared" si="0"/>
        <v>600000</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s="106" customFormat="1" ht="15">
      <c r="A36" s="244"/>
      <c r="B36" s="212" t="s">
        <v>158</v>
      </c>
      <c r="C36" s="135"/>
      <c r="D36" s="135"/>
      <c r="E36" s="135"/>
      <c r="F36" s="135"/>
      <c r="G36" s="135"/>
      <c r="H36" s="213">
        <f>H37</f>
        <v>25000</v>
      </c>
      <c r="I36" s="213">
        <f>I37</f>
        <v>5000</v>
      </c>
      <c r="J36" s="213">
        <f t="shared" si="0"/>
        <v>30000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s="106" customFormat="1" ht="15">
      <c r="A37" s="244"/>
      <c r="B37" s="135" t="s">
        <v>77</v>
      </c>
      <c r="C37" s="205"/>
      <c r="D37" s="135"/>
      <c r="E37" s="135"/>
      <c r="F37" s="133"/>
      <c r="G37" s="134"/>
      <c r="H37" s="134">
        <f>H38</f>
        <v>25000</v>
      </c>
      <c r="I37" s="136">
        <f>H37*0.2</f>
        <v>5000</v>
      </c>
      <c r="J37" s="134">
        <f t="shared" si="0"/>
        <v>30000</v>
      </c>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row>
    <row r="38" spans="1:33" s="106" customFormat="1" ht="45">
      <c r="A38" s="245"/>
      <c r="B38" s="205" t="s">
        <v>78</v>
      </c>
      <c r="C38" s="183" t="s">
        <v>156</v>
      </c>
      <c r="D38" s="135"/>
      <c r="E38" s="135" t="s">
        <v>152</v>
      </c>
      <c r="F38" s="133">
        <v>1</v>
      </c>
      <c r="G38" s="134">
        <v>25000</v>
      </c>
      <c r="H38" s="134">
        <f>F38*G38</f>
        <v>25000</v>
      </c>
      <c r="I38" s="136">
        <f>H38*0.2</f>
        <v>5000</v>
      </c>
      <c r="J38" s="134">
        <f t="shared" si="0"/>
        <v>30000</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s="127" customFormat="1" ht="15">
      <c r="A39" s="124" t="s">
        <v>159</v>
      </c>
      <c r="B39" s="145"/>
      <c r="C39" s="145"/>
      <c r="D39" s="145"/>
      <c r="E39" s="145"/>
      <c r="F39" s="145"/>
      <c r="G39" s="145"/>
      <c r="H39" s="26">
        <f>H36+H33+H27</f>
        <v>823000</v>
      </c>
      <c r="I39" s="26">
        <f>I36+I33+I27</f>
        <v>45000</v>
      </c>
      <c r="J39" s="26">
        <f t="shared" si="0"/>
        <v>868000</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24"/>
    </row>
    <row r="40" spans="1:33" s="106" customFormat="1" ht="15">
      <c r="A40" s="124" t="s">
        <v>163</v>
      </c>
      <c r="B40" s="135"/>
      <c r="C40" s="135"/>
      <c r="D40" s="135"/>
      <c r="E40" s="135"/>
      <c r="F40" s="133"/>
      <c r="G40" s="134"/>
      <c r="H40" s="134"/>
      <c r="I40" s="134"/>
      <c r="J40" s="134">
        <f t="shared" si="0"/>
        <v>0</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s="106" customFormat="1" ht="15">
      <c r="A41" s="124" t="s">
        <v>162</v>
      </c>
      <c r="B41" s="135"/>
      <c r="C41" s="135"/>
      <c r="D41" s="135"/>
      <c r="E41" s="135"/>
      <c r="F41" s="133"/>
      <c r="G41" s="134"/>
      <c r="H41" s="134"/>
      <c r="I41" s="134"/>
      <c r="J41" s="134">
        <f t="shared" si="0"/>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s="127" customFormat="1" ht="15">
      <c r="A42" s="127" t="s">
        <v>164</v>
      </c>
      <c r="B42" s="145"/>
      <c r="C42" s="145"/>
      <c r="D42" s="145"/>
      <c r="E42" s="145"/>
      <c r="F42" s="145"/>
      <c r="G42" s="145"/>
      <c r="H42" s="26">
        <f>H21+H26+H39</f>
        <v>1249800</v>
      </c>
      <c r="I42" s="26">
        <f>I21+I26+I39</f>
        <v>93480</v>
      </c>
      <c r="J42" s="26">
        <f t="shared" si="0"/>
        <v>1343280</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row>
    <row r="46" spans="1:4" ht="85.5" customHeight="1">
      <c r="A46" s="59" t="s">
        <v>6</v>
      </c>
      <c r="B46" s="241" t="s">
        <v>7</v>
      </c>
      <c r="C46" s="241"/>
      <c r="D46" s="241"/>
    </row>
    <row r="47" spans="1:4" ht="54.75" customHeight="1">
      <c r="A47" s="88" t="s">
        <v>8</v>
      </c>
      <c r="B47" s="241" t="s">
        <v>9</v>
      </c>
      <c r="C47" s="241"/>
      <c r="D47" s="241"/>
    </row>
  </sheetData>
  <sheetProtection/>
  <mergeCells count="25">
    <mergeCell ref="AG2:AG4"/>
    <mergeCell ref="A6:A20"/>
    <mergeCell ref="G2:G4"/>
    <mergeCell ref="H2:H4"/>
    <mergeCell ref="J2:J4"/>
    <mergeCell ref="K2:K4"/>
    <mergeCell ref="L2:L4"/>
    <mergeCell ref="B7:G7"/>
    <mergeCell ref="B6:J6"/>
    <mergeCell ref="A22:A25"/>
    <mergeCell ref="A27:A38"/>
    <mergeCell ref="B31:B32"/>
    <mergeCell ref="O2:O4"/>
    <mergeCell ref="P2:P4"/>
    <mergeCell ref="AD2:AD3"/>
    <mergeCell ref="B46:D46"/>
    <mergeCell ref="B47:D47"/>
    <mergeCell ref="N2:N4"/>
    <mergeCell ref="M2:M4"/>
    <mergeCell ref="A2:A4"/>
    <mergeCell ref="B2:B4"/>
    <mergeCell ref="C2:C4"/>
    <mergeCell ref="D2:D4"/>
    <mergeCell ref="E2:E4"/>
    <mergeCell ref="F2:F4"/>
  </mergeCells>
  <printOptions horizontalCentered="1"/>
  <pageMargins left="0.7086614173228347" right="0.15748031496062992" top="0.7480314960629921" bottom="0.7480314960629921" header="0.31496062992125984" footer="0.31496062992125984"/>
  <pageSetup horizontalDpi="1200" verticalDpi="1200" orientation="landscape" paperSize="8" scale="80" r:id="rId2"/>
  <headerFooter>
    <oddFooter>&amp;C&amp;P / &amp;N</oddFooter>
  </headerFooter>
  <drawing r:id="rId1"/>
</worksheet>
</file>

<file path=xl/worksheets/sheet6.xml><?xml version="1.0" encoding="utf-8"?>
<worksheet xmlns="http://schemas.openxmlformats.org/spreadsheetml/2006/main" xmlns:r="http://schemas.openxmlformats.org/officeDocument/2006/relationships">
  <dimension ref="A1:AH47"/>
  <sheetViews>
    <sheetView zoomScalePageLayoutView="0" workbookViewId="0" topLeftCell="A25">
      <selection activeCell="B23" sqref="B23"/>
    </sheetView>
  </sheetViews>
  <sheetFormatPr defaultColWidth="9.140625" defaultRowHeight="15"/>
  <cols>
    <col min="1" max="1" width="21.57421875" style="2" customWidth="1"/>
    <col min="2" max="2" width="38.57421875" style="86" customWidth="1"/>
    <col min="3" max="3" width="34.7109375" style="86" customWidth="1"/>
    <col min="4" max="4" width="17.7109375" style="86" customWidth="1"/>
    <col min="5" max="5" width="13.28125" style="86" customWidth="1"/>
    <col min="6" max="6" width="17.7109375" style="89" customWidth="1"/>
    <col min="7" max="7" width="20.8515625" style="91" customWidth="1"/>
    <col min="8" max="8" width="23.28125" style="91" customWidth="1"/>
    <col min="9" max="9" width="18.7109375" style="89" customWidth="1"/>
    <col min="10" max="10" width="17.57421875" style="89" customWidth="1"/>
    <col min="11" max="11" width="20.28125" style="86" hidden="1" customWidth="1"/>
    <col min="12" max="12" width="15.8515625" style="86" hidden="1" customWidth="1"/>
    <col min="13" max="13" width="23.57421875" style="86" hidden="1" customWidth="1"/>
    <col min="14" max="14" width="15.8515625" style="86" hidden="1" customWidth="1"/>
    <col min="15" max="15" width="18.140625" style="86" hidden="1" customWidth="1"/>
    <col min="16" max="16" width="21.8515625" style="86" hidden="1" customWidth="1"/>
    <col min="17" max="19" width="0" style="86" hidden="1" customWidth="1"/>
    <col min="20" max="20" width="16.00390625" style="86" hidden="1" customWidth="1"/>
    <col min="21" max="21" width="14.57421875" style="86" hidden="1" customWidth="1"/>
    <col min="22" max="22" width="16.00390625" style="86" hidden="1" customWidth="1"/>
    <col min="23" max="31" width="0" style="86" hidden="1" customWidth="1"/>
    <col min="32" max="32" width="14.8515625" style="86" hidden="1" customWidth="1"/>
    <col min="33" max="33" width="24.7109375" style="86" customWidth="1"/>
    <col min="34" max="34" width="49.28125" style="86" hidden="1" customWidth="1"/>
    <col min="35" max="16384" width="9.140625" style="86" customWidth="1"/>
  </cols>
  <sheetData>
    <row r="1" spans="1:7" ht="15.75" thickBot="1">
      <c r="A1" s="2" t="s">
        <v>246</v>
      </c>
      <c r="B1" s="2"/>
      <c r="C1" s="2"/>
      <c r="D1" s="2"/>
      <c r="E1" s="2"/>
      <c r="F1" s="86"/>
      <c r="G1" s="86"/>
    </row>
    <row r="2" spans="1:34" ht="15">
      <c r="A2" s="268" t="s">
        <v>143</v>
      </c>
      <c r="B2" s="270" t="s">
        <v>112</v>
      </c>
      <c r="C2" s="270" t="s">
        <v>4</v>
      </c>
      <c r="D2" s="270" t="s">
        <v>114</v>
      </c>
      <c r="E2" s="270" t="s">
        <v>115</v>
      </c>
      <c r="F2" s="270" t="s">
        <v>116</v>
      </c>
      <c r="G2" s="270" t="s">
        <v>168</v>
      </c>
      <c r="H2" s="270" t="s">
        <v>169</v>
      </c>
      <c r="I2" s="206" t="s">
        <v>32</v>
      </c>
      <c r="J2" s="273" t="s">
        <v>119</v>
      </c>
      <c r="K2" s="266" t="s">
        <v>120</v>
      </c>
      <c r="L2" s="266" t="s">
        <v>121</v>
      </c>
      <c r="M2" s="266" t="s">
        <v>122</v>
      </c>
      <c r="N2" s="266" t="s">
        <v>123</v>
      </c>
      <c r="O2" s="266" t="s">
        <v>124</v>
      </c>
      <c r="P2" s="266" t="s">
        <v>124</v>
      </c>
      <c r="Q2" s="207" t="s">
        <v>127</v>
      </c>
      <c r="R2" s="207" t="s">
        <v>128</v>
      </c>
      <c r="S2" s="207" t="s">
        <v>128</v>
      </c>
      <c r="T2" s="207" t="s">
        <v>129</v>
      </c>
      <c r="U2" s="207" t="s">
        <v>130</v>
      </c>
      <c r="V2" s="207" t="s">
        <v>130</v>
      </c>
      <c r="W2" s="207" t="s">
        <v>131</v>
      </c>
      <c r="X2" s="207" t="s">
        <v>132</v>
      </c>
      <c r="Y2" s="207" t="s">
        <v>132</v>
      </c>
      <c r="Z2" s="207" t="s">
        <v>133</v>
      </c>
      <c r="AA2" s="207" t="s">
        <v>134</v>
      </c>
      <c r="AB2" s="207" t="s">
        <v>134</v>
      </c>
      <c r="AC2" s="207" t="s">
        <v>135</v>
      </c>
      <c r="AD2" s="270" t="s">
        <v>136</v>
      </c>
      <c r="AE2" s="207" t="s">
        <v>136</v>
      </c>
      <c r="AF2" s="207" t="s">
        <v>137</v>
      </c>
      <c r="AG2" s="270" t="s">
        <v>171</v>
      </c>
      <c r="AH2" s="207" t="s">
        <v>140</v>
      </c>
    </row>
    <row r="3" spans="1:34" ht="15.75" thickBot="1">
      <c r="A3" s="269"/>
      <c r="B3" s="271"/>
      <c r="C3" s="271" t="s">
        <v>113</v>
      </c>
      <c r="D3" s="271"/>
      <c r="E3" s="271"/>
      <c r="F3" s="271"/>
      <c r="G3" s="271" t="s">
        <v>117</v>
      </c>
      <c r="H3" s="271" t="s">
        <v>117</v>
      </c>
      <c r="I3" s="208" t="s">
        <v>118</v>
      </c>
      <c r="J3" s="274"/>
      <c r="K3" s="267"/>
      <c r="L3" s="267" t="s">
        <v>118</v>
      </c>
      <c r="M3" s="267" t="s">
        <v>118</v>
      </c>
      <c r="N3" s="267" t="s">
        <v>118</v>
      </c>
      <c r="O3" s="267" t="s">
        <v>125</v>
      </c>
      <c r="P3" s="267" t="s">
        <v>126</v>
      </c>
      <c r="Q3" s="209" t="s">
        <v>118</v>
      </c>
      <c r="R3" s="209" t="s">
        <v>125</v>
      </c>
      <c r="S3" s="209" t="s">
        <v>126</v>
      </c>
      <c r="T3" s="209" t="s">
        <v>118</v>
      </c>
      <c r="U3" s="209" t="s">
        <v>125</v>
      </c>
      <c r="V3" s="209" t="s">
        <v>126</v>
      </c>
      <c r="W3" s="209" t="s">
        <v>118</v>
      </c>
      <c r="X3" s="209" t="s">
        <v>125</v>
      </c>
      <c r="Y3" s="209" t="s">
        <v>126</v>
      </c>
      <c r="Z3" s="209" t="s">
        <v>118</v>
      </c>
      <c r="AA3" s="209" t="s">
        <v>125</v>
      </c>
      <c r="AB3" s="209" t="s">
        <v>126</v>
      </c>
      <c r="AC3" s="209" t="s">
        <v>118</v>
      </c>
      <c r="AD3" s="272"/>
      <c r="AE3" s="210" t="s">
        <v>126</v>
      </c>
      <c r="AF3" s="210" t="s">
        <v>138</v>
      </c>
      <c r="AG3" s="271"/>
      <c r="AH3" s="210" t="s">
        <v>142</v>
      </c>
    </row>
    <row r="4" spans="1:34" ht="15.75" thickBot="1">
      <c r="A4" s="269"/>
      <c r="B4" s="271"/>
      <c r="C4" s="271"/>
      <c r="D4" s="271"/>
      <c r="E4" s="271"/>
      <c r="F4" s="271"/>
      <c r="G4" s="271" t="s">
        <v>118</v>
      </c>
      <c r="H4" s="271" t="s">
        <v>118</v>
      </c>
      <c r="I4" s="208"/>
      <c r="J4" s="274"/>
      <c r="K4" s="267"/>
      <c r="L4" s="267"/>
      <c r="M4" s="267"/>
      <c r="N4" s="267"/>
      <c r="O4" s="267"/>
      <c r="P4" s="267"/>
      <c r="AE4" s="210"/>
      <c r="AF4" s="210" t="s">
        <v>139</v>
      </c>
      <c r="AG4" s="271"/>
      <c r="AH4" s="209"/>
    </row>
    <row r="5" spans="1:34" ht="15">
      <c r="A5" s="173">
        <v>0</v>
      </c>
      <c r="B5" s="177">
        <v>1</v>
      </c>
      <c r="C5" s="177">
        <v>2</v>
      </c>
      <c r="D5" s="177">
        <v>3</v>
      </c>
      <c r="E5" s="177">
        <v>4</v>
      </c>
      <c r="F5" s="177">
        <v>5</v>
      </c>
      <c r="G5" s="177">
        <v>6</v>
      </c>
      <c r="H5" s="177">
        <v>7</v>
      </c>
      <c r="I5" s="177">
        <v>8</v>
      </c>
      <c r="J5" s="177" t="s">
        <v>170</v>
      </c>
      <c r="K5" s="177"/>
      <c r="L5" s="177"/>
      <c r="M5" s="177"/>
      <c r="N5" s="177"/>
      <c r="O5" s="177"/>
      <c r="P5" s="177"/>
      <c r="Q5" s="62"/>
      <c r="R5" s="62"/>
      <c r="S5" s="62"/>
      <c r="T5" s="62"/>
      <c r="U5" s="62"/>
      <c r="V5" s="62"/>
      <c r="W5" s="62"/>
      <c r="X5" s="62"/>
      <c r="Y5" s="62"/>
      <c r="Z5" s="62"/>
      <c r="AA5" s="62"/>
      <c r="AB5" s="62"/>
      <c r="AC5" s="62"/>
      <c r="AD5" s="62"/>
      <c r="AE5" s="177"/>
      <c r="AF5" s="177"/>
      <c r="AG5" s="177"/>
      <c r="AH5" s="178"/>
    </row>
    <row r="6" spans="1:33" s="106" customFormat="1" ht="43.5" customHeight="1">
      <c r="A6" s="265" t="s">
        <v>141</v>
      </c>
      <c r="B6" s="278" t="s">
        <v>141</v>
      </c>
      <c r="C6" s="279"/>
      <c r="D6" s="279"/>
      <c r="E6" s="279"/>
      <c r="F6" s="279"/>
      <c r="G6" s="279"/>
      <c r="H6" s="279"/>
      <c r="I6" s="279"/>
      <c r="J6" s="280"/>
      <c r="K6" s="211"/>
      <c r="L6" s="211"/>
      <c r="M6" s="211"/>
      <c r="N6" s="211"/>
      <c r="O6" s="211"/>
      <c r="P6" s="211"/>
      <c r="Q6" s="211"/>
      <c r="R6" s="211"/>
      <c r="S6" s="211"/>
      <c r="T6" s="211"/>
      <c r="U6" s="211"/>
      <c r="V6" s="211"/>
      <c r="W6" s="211"/>
      <c r="X6" s="211"/>
      <c r="Y6" s="211"/>
      <c r="Z6" s="211"/>
      <c r="AA6" s="211"/>
      <c r="AB6" s="211"/>
      <c r="AC6" s="211"/>
      <c r="AD6" s="211"/>
      <c r="AE6" s="211"/>
      <c r="AF6" s="211"/>
      <c r="AG6" s="211"/>
    </row>
    <row r="7" spans="1:33" s="106" customFormat="1" ht="71.25" customHeight="1">
      <c r="A7" s="265"/>
      <c r="B7" s="275" t="s">
        <v>205</v>
      </c>
      <c r="C7" s="276"/>
      <c r="D7" s="276"/>
      <c r="E7" s="276"/>
      <c r="F7" s="276"/>
      <c r="G7" s="277"/>
      <c r="H7" s="134">
        <f>H8+H13</f>
        <v>174400</v>
      </c>
      <c r="I7" s="134">
        <f>I8+I13</f>
        <v>8000</v>
      </c>
      <c r="J7" s="134">
        <f>H7+I7</f>
        <v>182400</v>
      </c>
      <c r="K7" s="105"/>
      <c r="L7" s="105"/>
      <c r="M7" s="105"/>
      <c r="N7" s="105"/>
      <c r="O7" s="105"/>
      <c r="P7" s="105"/>
      <c r="Q7" s="105"/>
      <c r="R7" s="105"/>
      <c r="S7" s="105"/>
      <c r="T7" s="105"/>
      <c r="U7" s="105"/>
      <c r="V7" s="105"/>
      <c r="W7" s="105"/>
      <c r="X7" s="105"/>
      <c r="Y7" s="105"/>
      <c r="Z7" s="105"/>
      <c r="AA7" s="105"/>
      <c r="AB7" s="105"/>
      <c r="AC7" s="105"/>
      <c r="AD7" s="105"/>
      <c r="AE7" s="105"/>
      <c r="AF7" s="105"/>
      <c r="AG7" s="132"/>
    </row>
    <row r="8" spans="1:33" s="106" customFormat="1" ht="47.25" customHeight="1">
      <c r="A8" s="265"/>
      <c r="B8" s="196" t="s">
        <v>87</v>
      </c>
      <c r="C8" s="135"/>
      <c r="D8" s="135"/>
      <c r="E8" s="135"/>
      <c r="F8" s="133"/>
      <c r="G8" s="134"/>
      <c r="H8" s="134">
        <f>H9+H10+H11+H12</f>
        <v>134400</v>
      </c>
      <c r="I8" s="134"/>
      <c r="J8" s="134">
        <f aca="true" t="shared" si="0" ref="J8:J42">H8+I8</f>
        <v>134400</v>
      </c>
      <c r="K8" s="100"/>
      <c r="L8" s="100"/>
      <c r="M8" s="100"/>
      <c r="N8" s="100"/>
      <c r="O8" s="100"/>
      <c r="P8" s="100"/>
      <c r="Q8" s="100"/>
      <c r="R8" s="100"/>
      <c r="S8" s="100"/>
      <c r="T8" s="100"/>
      <c r="U8" s="100"/>
      <c r="V8" s="100"/>
      <c r="W8" s="100"/>
      <c r="X8" s="100"/>
      <c r="Y8" s="100"/>
      <c r="Z8" s="100"/>
      <c r="AA8" s="100"/>
      <c r="AB8" s="100"/>
      <c r="AC8" s="100"/>
      <c r="AD8" s="100"/>
      <c r="AE8" s="100"/>
      <c r="AF8" s="100"/>
      <c r="AG8" s="100"/>
    </row>
    <row r="9" spans="1:33" s="106" customFormat="1" ht="15">
      <c r="A9" s="265"/>
      <c r="B9" s="180" t="s">
        <v>201</v>
      </c>
      <c r="C9" s="181" t="s">
        <v>220</v>
      </c>
      <c r="D9" s="182" t="s">
        <v>146</v>
      </c>
      <c r="E9" s="183" t="s">
        <v>65</v>
      </c>
      <c r="F9" s="184">
        <f>4*10*24</f>
        <v>960</v>
      </c>
      <c r="G9" s="185">
        <v>85</v>
      </c>
      <c r="H9" s="185">
        <f>F9*G9</f>
        <v>81600</v>
      </c>
      <c r="I9" s="134">
        <f>H9*0%</f>
        <v>0</v>
      </c>
      <c r="J9" s="134">
        <f t="shared" si="0"/>
        <v>81600</v>
      </c>
      <c r="K9" s="100"/>
      <c r="L9" s="100"/>
      <c r="M9" s="100"/>
      <c r="N9" s="100"/>
      <c r="O9" s="100"/>
      <c r="P9" s="100"/>
      <c r="Q9" s="100"/>
      <c r="R9" s="100"/>
      <c r="S9" s="100"/>
      <c r="T9" s="100"/>
      <c r="U9" s="100"/>
      <c r="V9" s="100"/>
      <c r="W9" s="100"/>
      <c r="X9" s="100"/>
      <c r="Y9" s="100"/>
      <c r="Z9" s="100"/>
      <c r="AA9" s="100"/>
      <c r="AB9" s="100"/>
      <c r="AC9" s="100"/>
      <c r="AD9" s="100"/>
      <c r="AE9" s="100"/>
      <c r="AF9" s="100"/>
      <c r="AG9" s="100"/>
    </row>
    <row r="10" spans="1:33" s="106" customFormat="1" ht="15">
      <c r="A10" s="265"/>
      <c r="B10" s="180" t="s">
        <v>199</v>
      </c>
      <c r="C10" s="181" t="s">
        <v>218</v>
      </c>
      <c r="D10" s="182"/>
      <c r="E10" s="183" t="s">
        <v>65</v>
      </c>
      <c r="F10" s="184">
        <f>2*10*24</f>
        <v>480</v>
      </c>
      <c r="G10" s="185">
        <v>85</v>
      </c>
      <c r="H10" s="185">
        <f>F10*G10</f>
        <v>40800</v>
      </c>
      <c r="I10" s="134">
        <f>H10*0%</f>
        <v>0</v>
      </c>
      <c r="J10" s="134">
        <f t="shared" si="0"/>
        <v>40800</v>
      </c>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row>
    <row r="11" spans="1:33" s="106" customFormat="1" ht="15">
      <c r="A11" s="265"/>
      <c r="B11" s="180" t="s">
        <v>200</v>
      </c>
      <c r="C11" s="181" t="s">
        <v>221</v>
      </c>
      <c r="D11" s="186"/>
      <c r="E11" s="183" t="s">
        <v>65</v>
      </c>
      <c r="F11" s="184">
        <f>2*5*24</f>
        <v>240</v>
      </c>
      <c r="G11" s="185">
        <v>50</v>
      </c>
      <c r="H11" s="185">
        <f>F11*G11</f>
        <v>12000</v>
      </c>
      <c r="I11" s="134">
        <f>H11*0%</f>
        <v>0</v>
      </c>
      <c r="J11" s="134">
        <f t="shared" si="0"/>
        <v>12000</v>
      </c>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row>
    <row r="12" spans="1:33" s="106" customFormat="1" ht="15">
      <c r="A12" s="265"/>
      <c r="B12" s="180"/>
      <c r="C12" s="181"/>
      <c r="D12" s="186"/>
      <c r="E12" s="183"/>
      <c r="F12" s="184"/>
      <c r="G12" s="185"/>
      <c r="H12" s="185"/>
      <c r="I12" s="134"/>
      <c r="J12" s="134"/>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row>
    <row r="13" spans="1:33" s="106" customFormat="1" ht="30">
      <c r="A13" s="265"/>
      <c r="B13" s="205" t="s">
        <v>107</v>
      </c>
      <c r="C13" s="205" t="s">
        <v>178</v>
      </c>
      <c r="D13" s="135"/>
      <c r="E13" s="135" t="s">
        <v>3</v>
      </c>
      <c r="F13" s="133">
        <v>1</v>
      </c>
      <c r="G13" s="134">
        <v>40000</v>
      </c>
      <c r="H13" s="134">
        <f>F13*G13</f>
        <v>40000</v>
      </c>
      <c r="I13" s="134">
        <f>H13*0.2</f>
        <v>8000</v>
      </c>
      <c r="J13" s="134">
        <f t="shared" si="0"/>
        <v>48000</v>
      </c>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row>
    <row r="14" spans="1:33" s="106" customFormat="1" ht="64.5" customHeight="1">
      <c r="A14" s="265"/>
      <c r="B14" s="187" t="s">
        <v>243</v>
      </c>
      <c r="C14" s="135"/>
      <c r="D14" s="135"/>
      <c r="E14" s="135"/>
      <c r="F14" s="133"/>
      <c r="G14" s="134"/>
      <c r="H14" s="134">
        <f>H15</f>
        <v>10000</v>
      </c>
      <c r="I14" s="134">
        <f>I15</f>
        <v>2000</v>
      </c>
      <c r="J14" s="134">
        <f t="shared" si="0"/>
        <v>12000</v>
      </c>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row>
    <row r="15" spans="1:33" s="106" customFormat="1" ht="76.5" customHeight="1">
      <c r="A15" s="265"/>
      <c r="B15" s="70" t="s">
        <v>245</v>
      </c>
      <c r="C15" s="103" t="s">
        <v>254</v>
      </c>
      <c r="D15" s="135"/>
      <c r="E15" s="135" t="s">
        <v>3</v>
      </c>
      <c r="F15" s="133">
        <v>1</v>
      </c>
      <c r="G15" s="134">
        <v>10000</v>
      </c>
      <c r="H15" s="185">
        <f>F15*G15</f>
        <v>10000</v>
      </c>
      <c r="I15" s="134">
        <f>H15*0.2</f>
        <v>2000</v>
      </c>
      <c r="J15" s="134">
        <f t="shared" si="0"/>
        <v>12000</v>
      </c>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row>
    <row r="16" spans="1:33" s="106" customFormat="1" ht="64.5" customHeight="1">
      <c r="A16" s="265"/>
      <c r="B16" s="189" t="s">
        <v>90</v>
      </c>
      <c r="C16" s="189" t="s">
        <v>255</v>
      </c>
      <c r="D16" s="135"/>
      <c r="E16" s="135" t="s">
        <v>3</v>
      </c>
      <c r="F16" s="133">
        <v>1</v>
      </c>
      <c r="G16" s="134">
        <v>400</v>
      </c>
      <c r="H16" s="185">
        <f>F16*G16</f>
        <v>400</v>
      </c>
      <c r="I16" s="185">
        <f>H16*0.2</f>
        <v>80</v>
      </c>
      <c r="J16" s="134">
        <f t="shared" si="0"/>
        <v>480</v>
      </c>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row>
    <row r="17" spans="1:33" s="106" customFormat="1" ht="75" customHeight="1">
      <c r="A17" s="265"/>
      <c r="B17" s="191" t="s">
        <v>244</v>
      </c>
      <c r="C17" s="130"/>
      <c r="D17" s="130"/>
      <c r="E17" s="130"/>
      <c r="F17" s="130"/>
      <c r="G17" s="131"/>
      <c r="H17" s="185">
        <f>H18</f>
        <v>12000</v>
      </c>
      <c r="I17" s="185">
        <f>I18</f>
        <v>2400</v>
      </c>
      <c r="J17" s="185">
        <f>J18</f>
        <v>14400</v>
      </c>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s="106" customFormat="1" ht="63" customHeight="1">
      <c r="A18" s="265"/>
      <c r="B18" s="204"/>
      <c r="C18" s="135" t="s">
        <v>166</v>
      </c>
      <c r="D18" s="135"/>
      <c r="E18" s="135" t="s">
        <v>64</v>
      </c>
      <c r="F18" s="133">
        <v>12</v>
      </c>
      <c r="G18" s="134">
        <v>1000</v>
      </c>
      <c r="H18" s="134">
        <f>F18*G18</f>
        <v>12000</v>
      </c>
      <c r="I18" s="134">
        <f>H18*0.2</f>
        <v>2400</v>
      </c>
      <c r="J18" s="134">
        <f t="shared" si="0"/>
        <v>14400</v>
      </c>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1:33" s="106" customFormat="1" ht="36" customHeight="1">
      <c r="A19" s="265"/>
      <c r="B19" s="179" t="s">
        <v>88</v>
      </c>
      <c r="C19" s="183" t="s">
        <v>167</v>
      </c>
      <c r="D19" s="135"/>
      <c r="E19" s="135" t="s">
        <v>64</v>
      </c>
      <c r="F19" s="133">
        <v>12</v>
      </c>
      <c r="G19" s="134">
        <v>1000</v>
      </c>
      <c r="H19" s="134">
        <f>F19*G19</f>
        <v>12000</v>
      </c>
      <c r="I19" s="185">
        <f>H19*0.2</f>
        <v>2400</v>
      </c>
      <c r="J19" s="134">
        <f t="shared" si="0"/>
        <v>14400</v>
      </c>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s="106" customFormat="1" ht="36" customHeight="1">
      <c r="A20" s="265"/>
      <c r="B20" s="192" t="s">
        <v>148</v>
      </c>
      <c r="C20" s="135"/>
      <c r="D20" s="135"/>
      <c r="E20" s="135"/>
      <c r="F20" s="133"/>
      <c r="G20" s="134"/>
      <c r="H20" s="134"/>
      <c r="I20" s="134"/>
      <c r="J20" s="134">
        <f t="shared" si="0"/>
        <v>0</v>
      </c>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row>
    <row r="21" spans="1:33" s="106" customFormat="1" ht="36" customHeight="1">
      <c r="A21" s="161" t="s">
        <v>165</v>
      </c>
      <c r="B21" s="192"/>
      <c r="C21" s="135"/>
      <c r="D21" s="135"/>
      <c r="E21" s="135"/>
      <c r="F21" s="133"/>
      <c r="G21" s="134"/>
      <c r="H21" s="193">
        <f>H19+H18+H16+H14+H7</f>
        <v>208800</v>
      </c>
      <c r="I21" s="193">
        <f>I19+I18+I16+I14+I7</f>
        <v>14880</v>
      </c>
      <c r="J21" s="193">
        <f>J19+J18+J16+J14+J7</f>
        <v>223680</v>
      </c>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row>
    <row r="22" spans="1:33" s="106" customFormat="1" ht="30">
      <c r="A22" s="264" t="s">
        <v>147</v>
      </c>
      <c r="B22" s="212" t="s">
        <v>151</v>
      </c>
      <c r="C22" s="135"/>
      <c r="D22" s="135"/>
      <c r="E22" s="135"/>
      <c r="F22" s="135"/>
      <c r="G22" s="135"/>
      <c r="H22" s="213">
        <f>H23</f>
        <v>168000</v>
      </c>
      <c r="I22" s="213">
        <f>I23</f>
        <v>33600</v>
      </c>
      <c r="J22" s="213">
        <f t="shared" si="0"/>
        <v>201600</v>
      </c>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row>
    <row r="23" spans="1:33" s="106" customFormat="1" ht="135">
      <c r="A23" s="264"/>
      <c r="B23" s="196" t="s">
        <v>86</v>
      </c>
      <c r="C23" s="197" t="s">
        <v>150</v>
      </c>
      <c r="D23" s="100"/>
      <c r="E23" s="100" t="s">
        <v>5</v>
      </c>
      <c r="F23" s="133">
        <v>2</v>
      </c>
      <c r="G23" s="134">
        <v>84000</v>
      </c>
      <c r="H23" s="134">
        <f>F23*G23</f>
        <v>168000</v>
      </c>
      <c r="I23" s="136">
        <f>H23*0.2</f>
        <v>33600</v>
      </c>
      <c r="J23" s="134">
        <f t="shared" si="0"/>
        <v>201600</v>
      </c>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row>
    <row r="24" spans="1:33" s="106" customFormat="1" ht="30">
      <c r="A24" s="264"/>
      <c r="B24" s="212" t="s">
        <v>160</v>
      </c>
      <c r="C24" s="135"/>
      <c r="D24" s="135"/>
      <c r="E24" s="135"/>
      <c r="F24" s="135"/>
      <c r="G24" s="135"/>
      <c r="H24" s="213">
        <f>H25</f>
        <v>50000</v>
      </c>
      <c r="I24" s="213">
        <f>I25</f>
        <v>0</v>
      </c>
      <c r="J24" s="213">
        <f t="shared" si="0"/>
        <v>50000</v>
      </c>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row>
    <row r="25" spans="1:33" s="106" customFormat="1" ht="45">
      <c r="A25" s="264"/>
      <c r="B25" s="200" t="s">
        <v>86</v>
      </c>
      <c r="C25" s="181" t="s">
        <v>179</v>
      </c>
      <c r="D25" s="135"/>
      <c r="E25" s="135" t="s">
        <v>3</v>
      </c>
      <c r="F25" s="133">
        <v>1</v>
      </c>
      <c r="G25" s="134">
        <v>50000</v>
      </c>
      <c r="H25" s="134">
        <f>F25*G25</f>
        <v>50000</v>
      </c>
      <c r="I25" s="134"/>
      <c r="J25" s="134">
        <f t="shared" si="0"/>
        <v>50000</v>
      </c>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row>
    <row r="26" spans="1:33" s="106" customFormat="1" ht="15">
      <c r="A26" s="162" t="s">
        <v>161</v>
      </c>
      <c r="B26" s="200"/>
      <c r="C26" s="181"/>
      <c r="D26" s="135"/>
      <c r="E26" s="135"/>
      <c r="F26" s="133"/>
      <c r="G26" s="134"/>
      <c r="H26" s="134">
        <f>H24+H22</f>
        <v>218000</v>
      </c>
      <c r="I26" s="134">
        <f>I24+I22</f>
        <v>33600</v>
      </c>
      <c r="J26" s="193">
        <f t="shared" si="0"/>
        <v>251600</v>
      </c>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row>
    <row r="27" spans="1:33" s="106" customFormat="1" ht="15">
      <c r="A27" s="243" t="s">
        <v>149</v>
      </c>
      <c r="B27" s="212" t="s">
        <v>154</v>
      </c>
      <c r="C27" s="135"/>
      <c r="D27" s="135"/>
      <c r="E27" s="135"/>
      <c r="F27" s="135"/>
      <c r="G27" s="135"/>
      <c r="H27" s="213">
        <f>H28+H30</f>
        <v>298000</v>
      </c>
      <c r="I27" s="213">
        <f>I28+I30</f>
        <v>40000</v>
      </c>
      <c r="J27" s="213">
        <f t="shared" si="0"/>
        <v>338000</v>
      </c>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row>
    <row r="28" spans="1:33" s="106" customFormat="1" ht="15">
      <c r="A28" s="244"/>
      <c r="B28" s="135" t="s">
        <v>77</v>
      </c>
      <c r="C28" s="135"/>
      <c r="D28" s="135"/>
      <c r="E28" s="135"/>
      <c r="F28" s="133"/>
      <c r="G28" s="134"/>
      <c r="H28" s="134">
        <f>H29</f>
        <v>200000</v>
      </c>
      <c r="I28" s="136">
        <f>H28*0.2</f>
        <v>40000</v>
      </c>
      <c r="J28" s="134">
        <f t="shared" si="0"/>
        <v>240000</v>
      </c>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row>
    <row r="29" spans="1:33" s="106" customFormat="1" ht="30">
      <c r="A29" s="244"/>
      <c r="B29" s="135" t="s">
        <v>80</v>
      </c>
      <c r="C29" s="183" t="s">
        <v>153</v>
      </c>
      <c r="D29" s="135"/>
      <c r="E29" s="135" t="s">
        <v>152</v>
      </c>
      <c r="F29" s="133">
        <v>1</v>
      </c>
      <c r="G29" s="134">
        <v>200000</v>
      </c>
      <c r="H29" s="134">
        <f>F29*G29</f>
        <v>200000</v>
      </c>
      <c r="I29" s="136">
        <f>H29*0.2</f>
        <v>40000</v>
      </c>
      <c r="J29" s="134">
        <f t="shared" si="0"/>
        <v>240000</v>
      </c>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row>
    <row r="30" spans="1:33" s="106" customFormat="1" ht="15">
      <c r="A30" s="244"/>
      <c r="B30" s="202" t="s">
        <v>91</v>
      </c>
      <c r="C30" s="100"/>
      <c r="D30" s="100"/>
      <c r="E30" s="100"/>
      <c r="F30" s="133"/>
      <c r="G30" s="134"/>
      <c r="H30" s="134">
        <f>H31+H32</f>
        <v>98000</v>
      </c>
      <c r="I30" s="136">
        <f>I31+I32</f>
        <v>0</v>
      </c>
      <c r="J30" s="134">
        <f t="shared" si="0"/>
        <v>98000</v>
      </c>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row>
    <row r="31" spans="1:33" s="106" customFormat="1" ht="30">
      <c r="A31" s="244"/>
      <c r="B31" s="246" t="s">
        <v>93</v>
      </c>
      <c r="C31" s="101" t="s">
        <v>215</v>
      </c>
      <c r="D31" s="100"/>
      <c r="E31" s="100" t="s">
        <v>65</v>
      </c>
      <c r="F31" s="133">
        <f>2*300</f>
        <v>600</v>
      </c>
      <c r="G31" s="134">
        <v>140</v>
      </c>
      <c r="H31" s="134">
        <f>F31*G31</f>
        <v>84000</v>
      </c>
      <c r="I31" s="136">
        <v>0</v>
      </c>
      <c r="J31" s="134">
        <f t="shared" si="0"/>
        <v>84000</v>
      </c>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row>
    <row r="32" spans="1:33" s="106" customFormat="1" ht="30">
      <c r="A32" s="244"/>
      <c r="B32" s="247"/>
      <c r="C32" s="101" t="s">
        <v>216</v>
      </c>
      <c r="D32" s="100"/>
      <c r="E32" s="100" t="s">
        <v>65</v>
      </c>
      <c r="F32" s="135">
        <f>1*100</f>
        <v>100</v>
      </c>
      <c r="G32" s="134">
        <v>140</v>
      </c>
      <c r="H32" s="134">
        <f>F32*G32</f>
        <v>14000</v>
      </c>
      <c r="I32" s="136">
        <v>0</v>
      </c>
      <c r="J32" s="134">
        <f t="shared" si="0"/>
        <v>14000</v>
      </c>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1:33" s="106" customFormat="1" ht="15">
      <c r="A33" s="244"/>
      <c r="B33" s="212" t="s">
        <v>157</v>
      </c>
      <c r="C33" s="135"/>
      <c r="D33" s="135"/>
      <c r="E33" s="135"/>
      <c r="G33" s="135"/>
      <c r="H33" s="213">
        <f>H34</f>
        <v>500000</v>
      </c>
      <c r="I33" s="213">
        <f>I34</f>
        <v>0</v>
      </c>
      <c r="J33" s="213">
        <f t="shared" si="0"/>
        <v>500000</v>
      </c>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row>
    <row r="34" spans="1:33" s="106" customFormat="1" ht="15">
      <c r="A34" s="244"/>
      <c r="B34" s="135" t="s">
        <v>77</v>
      </c>
      <c r="C34" s="183"/>
      <c r="D34" s="135"/>
      <c r="E34" s="135"/>
      <c r="F34" s="133"/>
      <c r="G34" s="134"/>
      <c r="H34" s="134">
        <f>H35</f>
        <v>500000</v>
      </c>
      <c r="I34" s="144"/>
      <c r="J34" s="134">
        <f t="shared" si="0"/>
        <v>500000</v>
      </c>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row>
    <row r="35" spans="1:33" s="106" customFormat="1" ht="75">
      <c r="A35" s="244"/>
      <c r="B35" s="205" t="s">
        <v>78</v>
      </c>
      <c r="C35" s="205" t="s">
        <v>155</v>
      </c>
      <c r="D35" s="135"/>
      <c r="E35" s="135" t="s">
        <v>152</v>
      </c>
      <c r="F35" s="133">
        <v>5</v>
      </c>
      <c r="G35" s="134">
        <v>100000</v>
      </c>
      <c r="H35" s="134">
        <f>F35*G35</f>
        <v>500000</v>
      </c>
      <c r="I35" s="136">
        <f>H35*0.2</f>
        <v>100000</v>
      </c>
      <c r="J35" s="134">
        <f t="shared" si="0"/>
        <v>600000</v>
      </c>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row>
    <row r="36" spans="1:33" s="106" customFormat="1" ht="15">
      <c r="A36" s="244"/>
      <c r="B36" s="212" t="s">
        <v>158</v>
      </c>
      <c r="C36" s="135"/>
      <c r="D36" s="135"/>
      <c r="E36" s="135"/>
      <c r="F36" s="135"/>
      <c r="G36" s="135"/>
      <c r="H36" s="213">
        <f>H37</f>
        <v>25000</v>
      </c>
      <c r="I36" s="213">
        <f>I37</f>
        <v>5000</v>
      </c>
      <c r="J36" s="213">
        <f t="shared" si="0"/>
        <v>30000</v>
      </c>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row>
    <row r="37" spans="1:33" s="106" customFormat="1" ht="15">
      <c r="A37" s="244"/>
      <c r="B37" s="135" t="s">
        <v>77</v>
      </c>
      <c r="C37" s="205"/>
      <c r="D37" s="135"/>
      <c r="E37" s="135"/>
      <c r="F37" s="133"/>
      <c r="G37" s="134"/>
      <c r="H37" s="134">
        <f>H38</f>
        <v>25000</v>
      </c>
      <c r="I37" s="136">
        <f>H37*0.2</f>
        <v>5000</v>
      </c>
      <c r="J37" s="134">
        <f t="shared" si="0"/>
        <v>30000</v>
      </c>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row>
    <row r="38" spans="1:33" s="106" customFormat="1" ht="45">
      <c r="A38" s="245"/>
      <c r="B38" s="205" t="s">
        <v>78</v>
      </c>
      <c r="C38" s="183" t="s">
        <v>156</v>
      </c>
      <c r="D38" s="135"/>
      <c r="E38" s="135" t="s">
        <v>152</v>
      </c>
      <c r="F38" s="133">
        <v>1</v>
      </c>
      <c r="G38" s="134">
        <v>25000</v>
      </c>
      <c r="H38" s="134">
        <f>F38*G38</f>
        <v>25000</v>
      </c>
      <c r="I38" s="136">
        <f>H38*0.2</f>
        <v>5000</v>
      </c>
      <c r="J38" s="134">
        <f t="shared" si="0"/>
        <v>30000</v>
      </c>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row>
    <row r="39" spans="1:33" s="127" customFormat="1" ht="15">
      <c r="A39" s="124" t="s">
        <v>159</v>
      </c>
      <c r="B39" s="145"/>
      <c r="C39" s="145"/>
      <c r="D39" s="145"/>
      <c r="E39" s="145"/>
      <c r="F39" s="145"/>
      <c r="G39" s="145"/>
      <c r="H39" s="26">
        <f>H36+H33+H27</f>
        <v>823000</v>
      </c>
      <c r="I39" s="26">
        <f>I36+I33+I27</f>
        <v>45000</v>
      </c>
      <c r="J39" s="26">
        <f t="shared" si="0"/>
        <v>868000</v>
      </c>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24"/>
    </row>
    <row r="40" spans="1:33" s="106" customFormat="1" ht="15">
      <c r="A40" s="124" t="s">
        <v>163</v>
      </c>
      <c r="B40" s="135"/>
      <c r="C40" s="135"/>
      <c r="D40" s="135"/>
      <c r="E40" s="135"/>
      <c r="F40" s="133"/>
      <c r="G40" s="134"/>
      <c r="H40" s="134"/>
      <c r="I40" s="134"/>
      <c r="J40" s="134">
        <f t="shared" si="0"/>
        <v>0</v>
      </c>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row>
    <row r="41" spans="1:33" s="106" customFormat="1" ht="15">
      <c r="A41" s="124" t="s">
        <v>162</v>
      </c>
      <c r="B41" s="135"/>
      <c r="C41" s="135"/>
      <c r="D41" s="135"/>
      <c r="E41" s="135"/>
      <c r="F41" s="133"/>
      <c r="G41" s="134"/>
      <c r="H41" s="134"/>
      <c r="I41" s="134"/>
      <c r="J41" s="134">
        <f t="shared" si="0"/>
        <v>0</v>
      </c>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row>
    <row r="42" spans="1:33" s="127" customFormat="1" ht="15">
      <c r="A42" s="127" t="s">
        <v>164</v>
      </c>
      <c r="B42" s="145"/>
      <c r="C42" s="145"/>
      <c r="D42" s="145"/>
      <c r="E42" s="145"/>
      <c r="F42" s="145"/>
      <c r="G42" s="145"/>
      <c r="H42" s="26">
        <f>H21+H26+H39</f>
        <v>1249800</v>
      </c>
      <c r="I42" s="26">
        <f>I21+I26+I39</f>
        <v>93480</v>
      </c>
      <c r="J42" s="26">
        <f t="shared" si="0"/>
        <v>1343280</v>
      </c>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row>
    <row r="46" spans="1:4" ht="85.5" customHeight="1">
      <c r="A46" s="59" t="s">
        <v>6</v>
      </c>
      <c r="B46" s="241" t="s">
        <v>7</v>
      </c>
      <c r="C46" s="241"/>
      <c r="D46" s="241"/>
    </row>
    <row r="47" spans="1:4" ht="54.75" customHeight="1">
      <c r="A47" s="88" t="s">
        <v>8</v>
      </c>
      <c r="B47" s="241" t="s">
        <v>9</v>
      </c>
      <c r="C47" s="241"/>
      <c r="D47" s="241"/>
    </row>
  </sheetData>
  <sheetProtection/>
  <mergeCells count="25">
    <mergeCell ref="B46:D46"/>
    <mergeCell ref="B47:D47"/>
    <mergeCell ref="N2:N4"/>
    <mergeCell ref="K2:K4"/>
    <mergeCell ref="L2:L4"/>
    <mergeCell ref="M2:M4"/>
    <mergeCell ref="J2:J4"/>
    <mergeCell ref="C2:C4"/>
    <mergeCell ref="D2:D4"/>
    <mergeCell ref="E2:E4"/>
    <mergeCell ref="A22:A25"/>
    <mergeCell ref="F2:F4"/>
    <mergeCell ref="A27:A38"/>
    <mergeCell ref="B31:B32"/>
    <mergeCell ref="A2:A4"/>
    <mergeCell ref="O2:O4"/>
    <mergeCell ref="P2:P4"/>
    <mergeCell ref="AD2:AD3"/>
    <mergeCell ref="AG2:AG4"/>
    <mergeCell ref="A6:A20"/>
    <mergeCell ref="B6:J6"/>
    <mergeCell ref="B7:G7"/>
    <mergeCell ref="G2:G4"/>
    <mergeCell ref="H2:H4"/>
    <mergeCell ref="B2:B4"/>
  </mergeCells>
  <printOptions horizontalCentered="1"/>
  <pageMargins left="0.7086614173228347" right="0.15748031496062992" top="0.7480314960629921" bottom="0.7480314960629921" header="0.31496062992125984" footer="0.31496062992125984"/>
  <pageSetup horizontalDpi="1200" verticalDpi="1200" orientation="landscape" paperSize="8" scale="80" r:id="rId2"/>
  <headerFooter>
    <oddFooter>&amp;C&amp;P / &amp;N</oddFooter>
  </headerFooter>
  <drawing r:id="rId1"/>
</worksheet>
</file>

<file path=xl/worksheets/sheet7.xml><?xml version="1.0" encoding="utf-8"?>
<worksheet xmlns="http://schemas.openxmlformats.org/spreadsheetml/2006/main" xmlns:r="http://schemas.openxmlformats.org/officeDocument/2006/relationships">
  <dimension ref="A1:F63"/>
  <sheetViews>
    <sheetView zoomScale="90" zoomScaleNormal="90" zoomScalePageLayoutView="0" workbookViewId="0" topLeftCell="A43">
      <selection activeCell="F54" sqref="F54"/>
    </sheetView>
  </sheetViews>
  <sheetFormatPr defaultColWidth="9.140625" defaultRowHeight="15"/>
  <cols>
    <col min="1" max="1" width="4.8515625" style="226" customWidth="1"/>
    <col min="2" max="2" width="26.00390625" style="227" customWidth="1"/>
    <col min="3" max="3" width="35.00390625" style="214" customWidth="1"/>
    <col min="4" max="4" width="13.00390625" style="214" customWidth="1"/>
    <col min="5" max="5" width="13.8515625" style="214" customWidth="1"/>
    <col min="6" max="6" width="28.7109375" style="214" customWidth="1"/>
    <col min="7" max="16384" width="9.140625" style="214" customWidth="1"/>
  </cols>
  <sheetData>
    <row r="1" spans="1:6" ht="15.75">
      <c r="A1" s="89"/>
      <c r="B1" s="85"/>
      <c r="C1" s="86"/>
      <c r="D1" s="86"/>
      <c r="E1" s="86"/>
      <c r="F1" s="86"/>
    </row>
    <row r="2" spans="1:6" ht="15.75">
      <c r="A2" s="90" t="s">
        <v>195</v>
      </c>
      <c r="B2" s="85"/>
      <c r="C2" s="86"/>
      <c r="D2" s="86"/>
      <c r="E2" s="86"/>
      <c r="F2" s="86"/>
    </row>
    <row r="3" spans="1:6" ht="16.5" thickBot="1">
      <c r="A3" s="89"/>
      <c r="B3" s="85"/>
      <c r="C3" s="86"/>
      <c r="D3" s="86"/>
      <c r="E3" s="86"/>
      <c r="F3" s="86"/>
    </row>
    <row r="4" spans="1:6" ht="15" customHeight="1">
      <c r="A4" s="306" t="s">
        <v>98</v>
      </c>
      <c r="B4" s="308" t="s">
        <v>99</v>
      </c>
      <c r="C4" s="297" t="s">
        <v>100</v>
      </c>
      <c r="D4" s="295" t="s">
        <v>45</v>
      </c>
      <c r="E4" s="295"/>
      <c r="F4" s="296"/>
    </row>
    <row r="5" spans="1:6" ht="59.25" customHeight="1" thickBot="1">
      <c r="A5" s="307"/>
      <c r="B5" s="309"/>
      <c r="C5" s="298"/>
      <c r="D5" s="215" t="s">
        <v>66</v>
      </c>
      <c r="E5" s="215" t="s">
        <v>0</v>
      </c>
      <c r="F5" s="216" t="s">
        <v>67</v>
      </c>
    </row>
    <row r="6" spans="1:6" s="218" customFormat="1" ht="23.25" customHeight="1">
      <c r="A6" s="160">
        <v>0</v>
      </c>
      <c r="B6" s="60">
        <v>1</v>
      </c>
      <c r="C6" s="61">
        <v>2</v>
      </c>
      <c r="D6" s="60">
        <v>3</v>
      </c>
      <c r="E6" s="60">
        <v>4</v>
      </c>
      <c r="F6" s="217" t="s">
        <v>144</v>
      </c>
    </row>
    <row r="7" spans="1:6" ht="15">
      <c r="A7" s="303">
        <v>1</v>
      </c>
      <c r="B7" s="301" t="s">
        <v>81</v>
      </c>
      <c r="C7" s="219" t="s">
        <v>82</v>
      </c>
      <c r="D7" s="62"/>
      <c r="E7" s="62"/>
      <c r="F7" s="63"/>
    </row>
    <row r="8" spans="1:6" ht="15.75">
      <c r="A8" s="303"/>
      <c r="B8" s="302"/>
      <c r="C8" s="219" t="s">
        <v>83</v>
      </c>
      <c r="D8" s="62"/>
      <c r="E8" s="62"/>
      <c r="F8" s="63"/>
    </row>
    <row r="9" spans="1:6" ht="45">
      <c r="A9" s="160">
        <v>2</v>
      </c>
      <c r="B9" s="220" t="s">
        <v>84</v>
      </c>
      <c r="C9" s="219" t="s">
        <v>85</v>
      </c>
      <c r="D9" s="62"/>
      <c r="E9" s="62"/>
      <c r="F9" s="63"/>
    </row>
    <row r="10" spans="1:6" ht="77.25" customHeight="1">
      <c r="A10" s="159">
        <v>3</v>
      </c>
      <c r="B10" s="221" t="s">
        <v>86</v>
      </c>
      <c r="C10" s="222" t="s">
        <v>86</v>
      </c>
      <c r="D10" s="62"/>
      <c r="E10" s="62"/>
      <c r="F10" s="63"/>
    </row>
    <row r="11" spans="1:6" ht="68.25" customHeight="1">
      <c r="A11" s="290">
        <v>4</v>
      </c>
      <c r="B11" s="287" t="s">
        <v>198</v>
      </c>
      <c r="C11" s="146" t="s">
        <v>87</v>
      </c>
      <c r="D11" s="62"/>
      <c r="E11" s="62"/>
      <c r="F11" s="63"/>
    </row>
    <row r="12" spans="1:6" ht="68.25" customHeight="1">
      <c r="A12" s="291"/>
      <c r="B12" s="288"/>
      <c r="C12" s="146" t="s">
        <v>107</v>
      </c>
      <c r="D12" s="62"/>
      <c r="E12" s="62"/>
      <c r="F12" s="63"/>
    </row>
    <row r="13" spans="1:6" ht="102.75" customHeight="1">
      <c r="A13" s="291"/>
      <c r="B13" s="288"/>
      <c r="C13" s="146" t="s">
        <v>243</v>
      </c>
      <c r="D13" s="62"/>
      <c r="E13" s="62"/>
      <c r="F13" s="63"/>
    </row>
    <row r="14" spans="1:6" ht="88.5" customHeight="1">
      <c r="A14" s="291"/>
      <c r="B14" s="288"/>
      <c r="C14" s="146" t="s">
        <v>241</v>
      </c>
      <c r="D14" s="62"/>
      <c r="E14" s="62"/>
      <c r="F14" s="63"/>
    </row>
    <row r="15" spans="1:6" ht="36" customHeight="1">
      <c r="A15" s="291"/>
      <c r="B15" s="288"/>
      <c r="C15" s="299" t="s">
        <v>181</v>
      </c>
      <c r="D15" s="310"/>
      <c r="E15" s="310"/>
      <c r="F15" s="293"/>
    </row>
    <row r="16" spans="1:6" ht="31.5" customHeight="1">
      <c r="A16" s="292"/>
      <c r="B16" s="289"/>
      <c r="C16" s="300"/>
      <c r="D16" s="311"/>
      <c r="E16" s="311"/>
      <c r="F16" s="294"/>
    </row>
    <row r="17" spans="1:6" ht="41.25" customHeight="1">
      <c r="A17" s="64">
        <v>5</v>
      </c>
      <c r="B17" s="221" t="s">
        <v>88</v>
      </c>
      <c r="C17" s="219" t="s">
        <v>88</v>
      </c>
      <c r="D17" s="62"/>
      <c r="E17" s="62"/>
      <c r="F17" s="63"/>
    </row>
    <row r="18" spans="1:6" ht="105">
      <c r="A18" s="159">
        <v>6</v>
      </c>
      <c r="B18" s="221" t="s">
        <v>89</v>
      </c>
      <c r="C18" s="219" t="s">
        <v>89</v>
      </c>
      <c r="D18" s="62"/>
      <c r="E18" s="62"/>
      <c r="F18" s="63"/>
    </row>
    <row r="19" spans="1:6" ht="33" customHeight="1">
      <c r="A19" s="159">
        <v>7</v>
      </c>
      <c r="B19" s="221" t="s">
        <v>90</v>
      </c>
      <c r="C19" s="219" t="s">
        <v>90</v>
      </c>
      <c r="D19" s="62"/>
      <c r="E19" s="62"/>
      <c r="F19" s="63"/>
    </row>
    <row r="20" spans="1:6" ht="30">
      <c r="A20" s="65">
        <v>8</v>
      </c>
      <c r="B20" s="301" t="s">
        <v>91</v>
      </c>
      <c r="C20" s="219" t="s">
        <v>92</v>
      </c>
      <c r="D20" s="62"/>
      <c r="E20" s="62"/>
      <c r="F20" s="63"/>
    </row>
    <row r="21" spans="1:6" ht="30">
      <c r="A21" s="65"/>
      <c r="B21" s="302"/>
      <c r="C21" s="219" t="s">
        <v>93</v>
      </c>
      <c r="D21" s="62"/>
      <c r="E21" s="62"/>
      <c r="F21" s="63"/>
    </row>
    <row r="22" spans="1:6" ht="45">
      <c r="A22" s="314">
        <v>9</v>
      </c>
      <c r="B22" s="301" t="s">
        <v>94</v>
      </c>
      <c r="C22" s="219" t="s">
        <v>95</v>
      </c>
      <c r="D22" s="62"/>
      <c r="E22" s="62"/>
      <c r="F22" s="63"/>
    </row>
    <row r="23" spans="1:6" ht="32.25" customHeight="1">
      <c r="A23" s="314"/>
      <c r="B23" s="302"/>
      <c r="C23" s="219" t="s">
        <v>96</v>
      </c>
      <c r="D23" s="62"/>
      <c r="E23" s="62"/>
      <c r="F23" s="63"/>
    </row>
    <row r="24" spans="1:6" ht="27.75" customHeight="1">
      <c r="A24" s="159">
        <v>10</v>
      </c>
      <c r="B24" s="221" t="s">
        <v>97</v>
      </c>
      <c r="C24" s="219" t="s">
        <v>97</v>
      </c>
      <c r="D24" s="62"/>
      <c r="E24" s="62"/>
      <c r="F24" s="63"/>
    </row>
    <row r="25" spans="1:6" ht="41.25" customHeight="1">
      <c r="A25" s="290">
        <v>11</v>
      </c>
      <c r="B25" s="287" t="s">
        <v>77</v>
      </c>
      <c r="C25" s="219" t="s">
        <v>78</v>
      </c>
      <c r="D25" s="62"/>
      <c r="E25" s="62"/>
      <c r="F25" s="63"/>
    </row>
    <row r="26" spans="1:6" ht="50.25" customHeight="1">
      <c r="A26" s="291"/>
      <c r="B26" s="288"/>
      <c r="C26" s="219" t="s">
        <v>79</v>
      </c>
      <c r="D26" s="62"/>
      <c r="E26" s="62"/>
      <c r="F26" s="63"/>
    </row>
    <row r="27" spans="1:6" ht="30">
      <c r="A27" s="291"/>
      <c r="B27" s="288"/>
      <c r="C27" s="219" t="s">
        <v>80</v>
      </c>
      <c r="D27" s="62"/>
      <c r="E27" s="62"/>
      <c r="F27" s="63"/>
    </row>
    <row r="28" spans="1:6" ht="60">
      <c r="A28" s="292"/>
      <c r="B28" s="289"/>
      <c r="C28" s="223" t="s">
        <v>190</v>
      </c>
      <c r="D28" s="66"/>
      <c r="E28" s="66"/>
      <c r="F28" s="67"/>
    </row>
    <row r="29" spans="1:6" ht="75">
      <c r="A29" s="155">
        <v>12</v>
      </c>
      <c r="B29" s="223" t="s">
        <v>185</v>
      </c>
      <c r="C29" s="223" t="s">
        <v>185</v>
      </c>
      <c r="D29" s="66"/>
      <c r="E29" s="66"/>
      <c r="F29" s="67"/>
    </row>
    <row r="30" spans="1:6" ht="16.5" thickBot="1">
      <c r="A30" s="281" t="s">
        <v>145</v>
      </c>
      <c r="B30" s="282"/>
      <c r="C30" s="68"/>
      <c r="D30" s="68"/>
      <c r="E30" s="68"/>
      <c r="F30" s="69"/>
    </row>
    <row r="31" spans="1:6" ht="15.75">
      <c r="A31" s="89"/>
      <c r="B31" s="85"/>
      <c r="C31" s="86"/>
      <c r="D31" s="86"/>
      <c r="E31" s="86"/>
      <c r="F31" s="86"/>
    </row>
    <row r="32" spans="1:6" ht="15.75">
      <c r="A32" s="89"/>
      <c r="B32" s="85" t="s">
        <v>237</v>
      </c>
      <c r="C32" s="86"/>
      <c r="D32" s="86">
        <f>D8+D9+D13+D24</f>
        <v>0</v>
      </c>
      <c r="E32" s="86">
        <f>E8+E9+E13+E24</f>
        <v>0</v>
      </c>
      <c r="F32" s="86">
        <f>F8+F9+F13+F24</f>
        <v>0</v>
      </c>
    </row>
    <row r="33" spans="1:6" ht="15.75">
      <c r="A33" s="89"/>
      <c r="B33" s="85"/>
      <c r="C33" s="86"/>
      <c r="D33" s="86"/>
      <c r="E33" s="86"/>
      <c r="F33" s="86"/>
    </row>
    <row r="34" spans="1:6" ht="15.75">
      <c r="A34" s="283" t="s">
        <v>30</v>
      </c>
      <c r="B34" s="285" t="s">
        <v>202</v>
      </c>
      <c r="C34" s="248" t="s">
        <v>31</v>
      </c>
      <c r="D34" s="304" t="s">
        <v>32</v>
      </c>
      <c r="E34" s="248" t="s">
        <v>63</v>
      </c>
      <c r="F34" s="86"/>
    </row>
    <row r="35" spans="1:6" ht="15.75">
      <c r="A35" s="284"/>
      <c r="B35" s="286"/>
      <c r="C35" s="248"/>
      <c r="D35" s="305"/>
      <c r="E35" s="248"/>
      <c r="F35" s="86"/>
    </row>
    <row r="36" spans="1:6" ht="15.75">
      <c r="A36" s="61">
        <v>0</v>
      </c>
      <c r="B36" s="70">
        <v>1</v>
      </c>
      <c r="C36" s="157">
        <v>2</v>
      </c>
      <c r="D36" s="157">
        <v>3</v>
      </c>
      <c r="E36" s="158" t="s">
        <v>33</v>
      </c>
      <c r="F36" s="86"/>
    </row>
    <row r="37" spans="1:6" ht="15.75">
      <c r="A37" s="61"/>
      <c r="B37" s="71" t="s">
        <v>34</v>
      </c>
      <c r="C37" s="72"/>
      <c r="D37" s="75"/>
      <c r="E37" s="62"/>
      <c r="F37" s="86"/>
    </row>
    <row r="38" spans="1:6" ht="30">
      <c r="A38" s="62"/>
      <c r="B38" s="73" t="s">
        <v>35</v>
      </c>
      <c r="C38" s="74"/>
      <c r="D38" s="75"/>
      <c r="E38" s="62"/>
      <c r="F38" s="86"/>
    </row>
    <row r="39" spans="1:6" ht="30">
      <c r="A39" s="62"/>
      <c r="B39" s="73" t="s">
        <v>36</v>
      </c>
      <c r="C39" s="74"/>
      <c r="D39" s="75"/>
      <c r="E39" s="62"/>
      <c r="F39" s="86"/>
    </row>
    <row r="40" spans="1:6" ht="15.75">
      <c r="A40" s="62"/>
      <c r="B40" s="76"/>
      <c r="C40" s="74"/>
      <c r="D40" s="75"/>
      <c r="E40" s="77"/>
      <c r="F40" s="86"/>
    </row>
    <row r="41" spans="1:6" ht="15.75">
      <c r="A41" s="62"/>
      <c r="B41" s="285" t="s">
        <v>202</v>
      </c>
      <c r="C41" s="248" t="s">
        <v>31</v>
      </c>
      <c r="D41" s="249" t="s">
        <v>32</v>
      </c>
      <c r="E41" s="77"/>
      <c r="F41" s="86"/>
    </row>
    <row r="42" spans="1:6" ht="15.75">
      <c r="A42" s="62"/>
      <c r="B42" s="286"/>
      <c r="C42" s="248"/>
      <c r="D42" s="249"/>
      <c r="E42" s="77"/>
      <c r="F42" s="86"/>
    </row>
    <row r="43" spans="1:6" ht="15.75">
      <c r="A43" s="62"/>
      <c r="B43" s="78" t="s">
        <v>37</v>
      </c>
      <c r="C43" s="156">
        <v>1</v>
      </c>
      <c r="D43" s="157">
        <v>2</v>
      </c>
      <c r="E43" s="77"/>
      <c r="F43" s="86"/>
    </row>
    <row r="44" spans="1:6" ht="30">
      <c r="A44" s="62"/>
      <c r="B44" s="79" t="s">
        <v>38</v>
      </c>
      <c r="C44" s="80"/>
      <c r="D44" s="80"/>
      <c r="E44" s="81"/>
      <c r="F44" s="86"/>
    </row>
    <row r="45" spans="1:6" ht="15.75">
      <c r="A45" s="77"/>
      <c r="B45" s="79" t="s">
        <v>39</v>
      </c>
      <c r="C45" s="312"/>
      <c r="D45" s="312"/>
      <c r="E45" s="77"/>
      <c r="F45" s="86"/>
    </row>
    <row r="46" spans="1:6" ht="15.75">
      <c r="A46" s="77"/>
      <c r="B46" s="82"/>
      <c r="C46" s="83"/>
      <c r="D46" s="83"/>
      <c r="E46" s="77"/>
      <c r="F46" s="86"/>
    </row>
    <row r="47" spans="1:6" ht="15.75">
      <c r="A47" s="77"/>
      <c r="B47" s="82"/>
      <c r="C47" s="83"/>
      <c r="D47" s="83"/>
      <c r="E47" s="77"/>
      <c r="F47" s="86"/>
    </row>
    <row r="48" spans="1:6" ht="15.75">
      <c r="A48" s="77"/>
      <c r="B48" s="82"/>
      <c r="C48" s="83"/>
      <c r="D48" s="83"/>
      <c r="E48" s="77"/>
      <c r="F48" s="86"/>
    </row>
    <row r="49" spans="1:6" ht="15.75">
      <c r="A49" s="84" t="s">
        <v>40</v>
      </c>
      <c r="B49" s="85"/>
      <c r="C49" s="86"/>
      <c r="D49" s="86"/>
      <c r="E49" s="77"/>
      <c r="F49" s="86"/>
    </row>
    <row r="50" spans="1:6" ht="45" customHeight="1">
      <c r="A50" s="313" t="s">
        <v>41</v>
      </c>
      <c r="B50" s="313"/>
      <c r="C50" s="313"/>
      <c r="D50" s="313"/>
      <c r="E50" s="313"/>
      <c r="F50" s="313"/>
    </row>
    <row r="51" spans="1:6" ht="15.75">
      <c r="A51" s="59" t="s">
        <v>42</v>
      </c>
      <c r="B51" s="87"/>
      <c r="C51" s="59"/>
      <c r="D51" s="59"/>
      <c r="E51" s="77"/>
      <c r="F51" s="86"/>
    </row>
    <row r="52" spans="1:6" ht="15.75">
      <c r="A52" s="59" t="s">
        <v>43</v>
      </c>
      <c r="B52" s="224"/>
      <c r="C52" s="86"/>
      <c r="D52" s="86"/>
      <c r="E52" s="77"/>
      <c r="F52" s="86"/>
    </row>
    <row r="53" spans="1:6" ht="50.25" customHeight="1">
      <c r="A53" s="59" t="s">
        <v>6</v>
      </c>
      <c r="B53" s="241" t="s">
        <v>7</v>
      </c>
      <c r="C53" s="241"/>
      <c r="D53" s="241"/>
      <c r="E53" s="77"/>
      <c r="F53" s="86"/>
    </row>
    <row r="54" spans="1:6" ht="77.25" customHeight="1">
      <c r="A54" s="88" t="s">
        <v>8</v>
      </c>
      <c r="B54" s="241" t="s">
        <v>9</v>
      </c>
      <c r="C54" s="241"/>
      <c r="D54" s="241"/>
      <c r="E54" s="77"/>
      <c r="F54" s="86"/>
    </row>
    <row r="55" spans="1:6" ht="71.25" customHeight="1">
      <c r="A55" s="86" t="s">
        <v>44</v>
      </c>
      <c r="B55" s="241" t="s">
        <v>259</v>
      </c>
      <c r="C55" s="241"/>
      <c r="D55" s="241"/>
      <c r="E55" s="77"/>
      <c r="F55" s="86"/>
    </row>
    <row r="56" spans="1:6" ht="15.75">
      <c r="A56" s="225"/>
      <c r="B56" s="85"/>
      <c r="C56" s="86"/>
      <c r="D56" s="86"/>
      <c r="E56" s="77"/>
      <c r="F56" s="86"/>
    </row>
    <row r="57" spans="1:6" ht="15.75">
      <c r="A57" s="89"/>
      <c r="B57" s="85"/>
      <c r="C57" s="86"/>
      <c r="D57" s="86"/>
      <c r="E57" s="86"/>
      <c r="F57" s="86"/>
    </row>
    <row r="58" spans="1:6" ht="15.75">
      <c r="A58" s="89"/>
      <c r="B58" s="85"/>
      <c r="C58" s="86"/>
      <c r="D58" s="86"/>
      <c r="E58" s="86"/>
      <c r="F58" s="86"/>
    </row>
    <row r="59" spans="1:6" ht="15.75">
      <c r="A59" s="89"/>
      <c r="B59" s="85"/>
      <c r="C59" s="86"/>
      <c r="D59" s="86"/>
      <c r="E59" s="86"/>
      <c r="F59" s="86"/>
    </row>
    <row r="60" spans="1:6" ht="15.75">
      <c r="A60" s="89"/>
      <c r="B60" s="85"/>
      <c r="C60" s="86"/>
      <c r="D60" s="86"/>
      <c r="E60" s="86"/>
      <c r="F60" s="86"/>
    </row>
    <row r="61" spans="1:6" ht="15.75">
      <c r="A61" s="89"/>
      <c r="B61" s="85"/>
      <c r="C61" s="86"/>
      <c r="D61" s="86"/>
      <c r="E61" s="86"/>
      <c r="F61" s="86"/>
    </row>
    <row r="62" spans="1:6" ht="15.75">
      <c r="A62" s="89"/>
      <c r="B62" s="85"/>
      <c r="C62" s="86"/>
      <c r="D62" s="86"/>
      <c r="E62" s="86"/>
      <c r="F62" s="86"/>
    </row>
    <row r="63" spans="1:6" ht="15.75">
      <c r="A63" s="89"/>
      <c r="B63" s="85"/>
      <c r="C63" s="86"/>
      <c r="D63" s="86"/>
      <c r="E63" s="86"/>
      <c r="F63" s="86"/>
    </row>
  </sheetData>
  <sheetProtection/>
  <mergeCells count="31">
    <mergeCell ref="A22:A23"/>
    <mergeCell ref="E34:E35"/>
    <mergeCell ref="A4:A5"/>
    <mergeCell ref="B4:B5"/>
    <mergeCell ref="D15:D16"/>
    <mergeCell ref="B53:D53"/>
    <mergeCell ref="C45:D45"/>
    <mergeCell ref="A50:F50"/>
    <mergeCell ref="B11:B16"/>
    <mergeCell ref="B7:B8"/>
    <mergeCell ref="E15:E16"/>
    <mergeCell ref="F15:F16"/>
    <mergeCell ref="A11:A16"/>
    <mergeCell ref="C41:C42"/>
    <mergeCell ref="D41:D42"/>
    <mergeCell ref="D4:F4"/>
    <mergeCell ref="C4:C5"/>
    <mergeCell ref="C15:C16"/>
    <mergeCell ref="B20:B21"/>
    <mergeCell ref="A7:A8"/>
    <mergeCell ref="B22:B23"/>
    <mergeCell ref="B55:D55"/>
    <mergeCell ref="A30:B30"/>
    <mergeCell ref="A34:A35"/>
    <mergeCell ref="B34:B35"/>
    <mergeCell ref="B25:B28"/>
    <mergeCell ref="A25:A28"/>
    <mergeCell ref="B54:D54"/>
    <mergeCell ref="C34:C35"/>
    <mergeCell ref="D34:D35"/>
    <mergeCell ref="B41:B42"/>
  </mergeCells>
  <printOptions horizontalCentered="1"/>
  <pageMargins left="0.3937007874015748" right="0.3937007874015748" top="0.3937007874015748" bottom="0.35433070866141736" header="0.15748031496062992" footer="0.15748031496062992"/>
  <pageSetup horizontalDpi="1200" verticalDpi="1200" orientation="landscape" paperSize="9" scale="90" r:id="rId2"/>
  <headerFooter>
    <oddFooter>&amp;C&amp;P / &amp;N</oddFooter>
  </headerFooter>
  <drawing r:id="rId1"/>
</worksheet>
</file>

<file path=xl/worksheets/sheet8.xml><?xml version="1.0" encoding="utf-8"?>
<worksheet xmlns="http://schemas.openxmlformats.org/spreadsheetml/2006/main" xmlns:r="http://schemas.openxmlformats.org/officeDocument/2006/relationships">
  <dimension ref="A2:S18"/>
  <sheetViews>
    <sheetView zoomScalePageLayoutView="0" workbookViewId="0" topLeftCell="A7">
      <selection activeCell="A12" sqref="A12:IV13"/>
    </sheetView>
  </sheetViews>
  <sheetFormatPr defaultColWidth="9.140625" defaultRowHeight="15"/>
  <cols>
    <col min="1" max="1" width="3.421875" style="30" customWidth="1"/>
    <col min="2" max="2" width="9.140625" style="30" customWidth="1"/>
    <col min="3" max="3" width="45.421875" style="30" customWidth="1"/>
    <col min="4" max="4" width="26.57421875" style="30" customWidth="1"/>
    <col min="5" max="5" width="30.28125" style="30" customWidth="1"/>
    <col min="6" max="6" width="18.7109375" style="30" customWidth="1"/>
    <col min="7" max="16384" width="9.140625" style="30" customWidth="1"/>
  </cols>
  <sheetData>
    <row r="2" spans="1:5" ht="16.5">
      <c r="A2" s="3"/>
      <c r="B2" s="2" t="s">
        <v>194</v>
      </c>
      <c r="C2" s="2"/>
      <c r="D2" s="3"/>
      <c r="E2" s="3"/>
    </row>
    <row r="3" spans="1:5" ht="17.25" thickBot="1">
      <c r="A3" s="3"/>
      <c r="B3" s="3"/>
      <c r="C3" s="3"/>
      <c r="D3" s="3"/>
      <c r="E3" s="3"/>
    </row>
    <row r="4" spans="1:5" ht="27.75" customHeight="1" thickBot="1">
      <c r="A4" s="3"/>
      <c r="B4" s="18" t="s">
        <v>10</v>
      </c>
      <c r="C4" s="18" t="s">
        <v>11</v>
      </c>
      <c r="D4" s="18" t="s">
        <v>12</v>
      </c>
      <c r="E4" s="18" t="s">
        <v>13</v>
      </c>
    </row>
    <row r="5" spans="1:5" ht="30.75" thickBot="1">
      <c r="A5" s="3"/>
      <c r="B5" s="35">
        <v>1</v>
      </c>
      <c r="C5" s="36" t="s">
        <v>14</v>
      </c>
      <c r="D5" s="37"/>
      <c r="E5" s="38" t="s">
        <v>15</v>
      </c>
    </row>
    <row r="6" spans="1:5" ht="45.75" thickBot="1">
      <c r="A6" s="3"/>
      <c r="B6" s="35">
        <v>2</v>
      </c>
      <c r="C6" s="36" t="s">
        <v>16</v>
      </c>
      <c r="D6" s="37"/>
      <c r="E6" s="39" t="s">
        <v>222</v>
      </c>
    </row>
    <row r="7" spans="1:6" ht="45.75" thickBot="1">
      <c r="A7" s="3"/>
      <c r="B7" s="40">
        <v>3</v>
      </c>
      <c r="C7" s="36" t="s">
        <v>17</v>
      </c>
      <c r="D7" s="41"/>
      <c r="E7" s="39" t="s">
        <v>223</v>
      </c>
      <c r="F7" s="42"/>
    </row>
    <row r="8" spans="1:5" ht="30.75" thickBot="1">
      <c r="A8" s="3"/>
      <c r="B8" s="43">
        <v>4</v>
      </c>
      <c r="C8" s="44" t="s">
        <v>18</v>
      </c>
      <c r="D8" s="45"/>
      <c r="E8" s="39" t="s">
        <v>19</v>
      </c>
    </row>
    <row r="9" spans="1:6" ht="30.75" thickBot="1">
      <c r="A9" s="3"/>
      <c r="B9" s="43" t="s">
        <v>20</v>
      </c>
      <c r="C9" s="46" t="s">
        <v>21</v>
      </c>
      <c r="D9" s="47"/>
      <c r="E9" s="48" t="s">
        <v>72</v>
      </c>
      <c r="F9" s="49"/>
    </row>
    <row r="10" spans="1:6" ht="30.75" thickBot="1">
      <c r="A10" s="3"/>
      <c r="B10" s="43" t="s">
        <v>22</v>
      </c>
      <c r="C10" s="46" t="s">
        <v>23</v>
      </c>
      <c r="D10" s="47"/>
      <c r="E10" s="48" t="s">
        <v>73</v>
      </c>
      <c r="F10" s="49"/>
    </row>
    <row r="11" spans="1:8" ht="30.75" thickBot="1">
      <c r="A11" s="3"/>
      <c r="B11" s="43">
        <v>5</v>
      </c>
      <c r="C11" s="44" t="s">
        <v>24</v>
      </c>
      <c r="D11" s="45"/>
      <c r="E11" s="48" t="s">
        <v>25</v>
      </c>
      <c r="H11" s="3"/>
    </row>
    <row r="12" spans="1:5" ht="30.75" thickBot="1">
      <c r="A12" s="3"/>
      <c r="B12" s="43" t="s">
        <v>26</v>
      </c>
      <c r="C12" s="46" t="s">
        <v>21</v>
      </c>
      <c r="D12" s="50"/>
      <c r="E12" s="48" t="s">
        <v>74</v>
      </c>
    </row>
    <row r="13" spans="1:5" ht="30.75" thickBot="1">
      <c r="A13" s="3"/>
      <c r="B13" s="51" t="s">
        <v>27</v>
      </c>
      <c r="C13" s="52" t="s">
        <v>23</v>
      </c>
      <c r="D13" s="53"/>
      <c r="E13" s="54" t="s">
        <v>75</v>
      </c>
    </row>
    <row r="14" spans="1:5" ht="16.5">
      <c r="A14" s="3"/>
      <c r="B14" s="55"/>
      <c r="C14" s="56"/>
      <c r="D14" s="57"/>
      <c r="E14" s="58"/>
    </row>
    <row r="15" spans="1:5" ht="16.5">
      <c r="A15" s="3"/>
      <c r="B15" s="55"/>
      <c r="C15" s="56"/>
      <c r="D15" s="57"/>
      <c r="E15" s="58"/>
    </row>
    <row r="16" spans="1:5" ht="16.5">
      <c r="A16" s="3"/>
      <c r="B16" s="3"/>
      <c r="C16" s="3"/>
      <c r="D16" s="3"/>
      <c r="E16" s="3"/>
    </row>
    <row r="17" spans="1:19" ht="54" customHeight="1">
      <c r="A17" s="315" t="s">
        <v>28</v>
      </c>
      <c r="B17" s="315"/>
      <c r="C17" s="315"/>
      <c r="D17" s="315"/>
      <c r="E17" s="315"/>
      <c r="F17" s="59"/>
      <c r="G17" s="59"/>
      <c r="H17" s="59"/>
      <c r="I17" s="59"/>
      <c r="J17" s="59"/>
      <c r="K17" s="59"/>
      <c r="L17" s="59"/>
      <c r="M17" s="59"/>
      <c r="N17" s="59"/>
      <c r="O17" s="59"/>
      <c r="P17" s="59"/>
      <c r="Q17" s="59"/>
      <c r="R17" s="59"/>
      <c r="S17" s="59"/>
    </row>
    <row r="18" spans="1:5" ht="54" customHeight="1">
      <c r="A18" s="315" t="s">
        <v>29</v>
      </c>
      <c r="B18" s="315"/>
      <c r="C18" s="315"/>
      <c r="D18" s="315"/>
      <c r="E18" s="315"/>
    </row>
  </sheetData>
  <sheetProtection/>
  <mergeCells count="2">
    <mergeCell ref="A17:E17"/>
    <mergeCell ref="A18: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3:H22"/>
  <sheetViews>
    <sheetView tabSelected="1" zoomScalePageLayoutView="0" workbookViewId="0" topLeftCell="A6">
      <selection activeCell="F16" sqref="F16"/>
    </sheetView>
  </sheetViews>
  <sheetFormatPr defaultColWidth="9.140625" defaultRowHeight="15"/>
  <cols>
    <col min="2" max="2" width="24.8515625" style="0" customWidth="1"/>
    <col min="3" max="3" width="12.57421875" style="0" customWidth="1"/>
    <col min="4" max="4" width="38.28125" style="0" customWidth="1"/>
    <col min="5" max="5" width="17.140625" style="0" customWidth="1"/>
    <col min="6" max="6" width="60.140625" style="0" customWidth="1"/>
    <col min="7" max="7" width="51.8515625" style="0" customWidth="1"/>
    <col min="8" max="8" width="32.00390625" style="0" customWidth="1"/>
  </cols>
  <sheetData>
    <row r="3" spans="1:7" ht="16.5">
      <c r="A3" s="6" t="s">
        <v>193</v>
      </c>
      <c r="B3" s="7"/>
      <c r="C3" s="7"/>
      <c r="D3" s="7"/>
      <c r="E3" s="7"/>
      <c r="F3" s="7"/>
      <c r="G3" s="7"/>
    </row>
    <row r="4" spans="1:7" ht="16.5">
      <c r="A4" s="6"/>
      <c r="B4" s="7"/>
      <c r="C4" s="7"/>
      <c r="D4" s="7"/>
      <c r="E4" s="7"/>
      <c r="F4" s="7"/>
      <c r="G4" s="7"/>
    </row>
    <row r="5" spans="1:8" ht="30">
      <c r="A5" s="5" t="s">
        <v>46</v>
      </c>
      <c r="B5" s="5" t="s">
        <v>47</v>
      </c>
      <c r="C5" s="5" t="s">
        <v>48</v>
      </c>
      <c r="D5" s="5" t="s">
        <v>49</v>
      </c>
      <c r="E5" s="5" t="s">
        <v>50</v>
      </c>
      <c r="F5" s="5" t="s">
        <v>225</v>
      </c>
      <c r="G5" s="5" t="s">
        <v>224</v>
      </c>
      <c r="H5" s="30"/>
    </row>
    <row r="6" spans="1:8" ht="36.75" customHeight="1">
      <c r="A6" s="318">
        <v>1</v>
      </c>
      <c r="B6" s="318" t="s">
        <v>51</v>
      </c>
      <c r="C6" s="31">
        <v>119</v>
      </c>
      <c r="D6" s="318" t="s">
        <v>52</v>
      </c>
      <c r="E6" s="32" t="s">
        <v>53</v>
      </c>
      <c r="F6" s="33" t="s">
        <v>226</v>
      </c>
      <c r="G6" s="33" t="s">
        <v>68</v>
      </c>
      <c r="H6" s="30"/>
    </row>
    <row r="7" spans="1:8" ht="45.75" customHeight="1">
      <c r="A7" s="318"/>
      <c r="B7" s="318"/>
      <c r="C7" s="31">
        <v>119</v>
      </c>
      <c r="D7" s="318"/>
      <c r="E7" s="32" t="s">
        <v>54</v>
      </c>
      <c r="F7" s="33" t="s">
        <v>227</v>
      </c>
      <c r="G7" s="33" t="s">
        <v>69</v>
      </c>
      <c r="H7" s="30"/>
    </row>
    <row r="8" spans="1:8" ht="16.5">
      <c r="A8" s="318">
        <v>2</v>
      </c>
      <c r="B8" s="318" t="s">
        <v>55</v>
      </c>
      <c r="C8" s="31">
        <v>1</v>
      </c>
      <c r="D8" s="318" t="s">
        <v>56</v>
      </c>
      <c r="E8" s="32" t="s">
        <v>53</v>
      </c>
      <c r="F8" s="33" t="s">
        <v>228</v>
      </c>
      <c r="G8" s="33" t="s">
        <v>70</v>
      </c>
      <c r="H8" s="30"/>
    </row>
    <row r="9" spans="1:8" ht="16.5">
      <c r="A9" s="318"/>
      <c r="B9" s="318"/>
      <c r="C9" s="31">
        <v>1</v>
      </c>
      <c r="D9" s="318"/>
      <c r="E9" s="32" t="s">
        <v>54</v>
      </c>
      <c r="F9" s="33" t="s">
        <v>227</v>
      </c>
      <c r="G9" s="33" t="s">
        <v>69</v>
      </c>
      <c r="H9" s="30"/>
    </row>
    <row r="10" spans="1:8" ht="16.5">
      <c r="A10" s="318">
        <v>3</v>
      </c>
      <c r="B10" s="318" t="s">
        <v>57</v>
      </c>
      <c r="C10" s="31">
        <v>7</v>
      </c>
      <c r="D10" s="319" t="s">
        <v>58</v>
      </c>
      <c r="E10" s="32" t="s">
        <v>53</v>
      </c>
      <c r="F10" s="33" t="s">
        <v>228</v>
      </c>
      <c r="G10" s="33" t="s">
        <v>70</v>
      </c>
      <c r="H10" s="30"/>
    </row>
    <row r="11" spans="1:8" ht="16.5">
      <c r="A11" s="318"/>
      <c r="B11" s="318"/>
      <c r="C11" s="31">
        <v>7</v>
      </c>
      <c r="D11" s="319"/>
      <c r="E11" s="32" t="s">
        <v>54</v>
      </c>
      <c r="F11" s="33" t="s">
        <v>227</v>
      </c>
      <c r="G11" s="33" t="s">
        <v>69</v>
      </c>
      <c r="H11" s="30"/>
    </row>
    <row r="12" spans="1:8" ht="16.5">
      <c r="A12" s="318">
        <v>4</v>
      </c>
      <c r="B12" s="318" t="s">
        <v>59</v>
      </c>
      <c r="C12" s="31">
        <v>7</v>
      </c>
      <c r="D12" s="318" t="s">
        <v>58</v>
      </c>
      <c r="E12" s="32" t="s">
        <v>53</v>
      </c>
      <c r="F12" s="33" t="s">
        <v>228</v>
      </c>
      <c r="G12" s="33" t="s">
        <v>70</v>
      </c>
      <c r="H12" s="30"/>
    </row>
    <row r="13" spans="1:8" ht="16.5">
      <c r="A13" s="318"/>
      <c r="B13" s="318"/>
      <c r="C13" s="31">
        <v>7</v>
      </c>
      <c r="D13" s="318"/>
      <c r="E13" s="32" t="s">
        <v>54</v>
      </c>
      <c r="F13" s="33" t="s">
        <v>227</v>
      </c>
      <c r="G13" s="33" t="s">
        <v>69</v>
      </c>
      <c r="H13" s="30"/>
    </row>
    <row r="14" spans="1:8" ht="53.25" customHeight="1">
      <c r="A14" s="321">
        <v>6</v>
      </c>
      <c r="B14" s="321" t="s">
        <v>60</v>
      </c>
      <c r="C14" s="31">
        <v>1</v>
      </c>
      <c r="D14" s="318" t="s">
        <v>61</v>
      </c>
      <c r="E14" s="32" t="s">
        <v>53</v>
      </c>
      <c r="F14" s="324" t="s">
        <v>230</v>
      </c>
      <c r="G14" s="33" t="s">
        <v>229</v>
      </c>
      <c r="H14" s="316" t="s">
        <v>76</v>
      </c>
    </row>
    <row r="15" spans="1:8" ht="52.5" customHeight="1">
      <c r="A15" s="322"/>
      <c r="B15" s="322"/>
      <c r="C15" s="31">
        <v>1</v>
      </c>
      <c r="D15" s="318"/>
      <c r="E15" s="32" t="s">
        <v>54</v>
      </c>
      <c r="F15" s="33" t="s">
        <v>232</v>
      </c>
      <c r="G15" s="33" t="s">
        <v>231</v>
      </c>
      <c r="H15" s="317"/>
    </row>
    <row r="16" spans="1:8" ht="45">
      <c r="A16" s="322"/>
      <c r="B16" s="322"/>
      <c r="C16" s="31">
        <v>2</v>
      </c>
      <c r="D16" s="318" t="s">
        <v>62</v>
      </c>
      <c r="E16" s="32" t="s">
        <v>53</v>
      </c>
      <c r="F16" s="324" t="s">
        <v>234</v>
      </c>
      <c r="G16" s="33" t="s">
        <v>233</v>
      </c>
      <c r="H16" s="30"/>
    </row>
    <row r="17" spans="1:8" ht="45">
      <c r="A17" s="322"/>
      <c r="B17" s="322"/>
      <c r="C17" s="31">
        <v>2</v>
      </c>
      <c r="D17" s="318"/>
      <c r="E17" s="32" t="s">
        <v>54</v>
      </c>
      <c r="F17" s="33" t="s">
        <v>236</v>
      </c>
      <c r="G17" s="33" t="s">
        <v>235</v>
      </c>
      <c r="H17" s="30"/>
    </row>
    <row r="18" spans="1:8" ht="60">
      <c r="A18" s="322"/>
      <c r="B18" s="322"/>
      <c r="C18" s="31">
        <v>8</v>
      </c>
      <c r="D18" s="318" t="s">
        <v>58</v>
      </c>
      <c r="E18" s="32" t="s">
        <v>53</v>
      </c>
      <c r="F18" s="33" t="s">
        <v>260</v>
      </c>
      <c r="G18" s="33" t="s">
        <v>260</v>
      </c>
      <c r="H18" s="30"/>
    </row>
    <row r="19" spans="1:8" ht="75">
      <c r="A19" s="323"/>
      <c r="B19" s="323"/>
      <c r="C19" s="31">
        <v>8</v>
      </c>
      <c r="D19" s="318"/>
      <c r="E19" s="32" t="s">
        <v>54</v>
      </c>
      <c r="F19" s="33" t="s">
        <v>261</v>
      </c>
      <c r="G19" s="33" t="s">
        <v>261</v>
      </c>
      <c r="H19" s="30"/>
    </row>
    <row r="20" spans="1:8" ht="16.5">
      <c r="A20" s="34"/>
      <c r="B20" s="34"/>
      <c r="C20" s="34"/>
      <c r="D20" s="34"/>
      <c r="E20" s="34"/>
      <c r="F20" s="34"/>
      <c r="G20" s="34"/>
      <c r="H20" s="30"/>
    </row>
    <row r="21" spans="1:8" ht="16.5">
      <c r="A21" s="320"/>
      <c r="B21" s="320"/>
      <c r="C21" s="320"/>
      <c r="D21" s="320"/>
      <c r="E21" s="320"/>
      <c r="F21" s="34"/>
      <c r="G21" s="34"/>
      <c r="H21" s="30"/>
    </row>
    <row r="22" spans="1:5" ht="15">
      <c r="A22" s="7"/>
      <c r="B22" s="7"/>
      <c r="C22" s="7"/>
      <c r="D22" s="7"/>
      <c r="E22" s="7"/>
    </row>
  </sheetData>
  <sheetProtection/>
  <mergeCells count="19">
    <mergeCell ref="A12:A13"/>
    <mergeCell ref="B12:B13"/>
    <mergeCell ref="D12:D13"/>
    <mergeCell ref="A21:E21"/>
    <mergeCell ref="A14:A19"/>
    <mergeCell ref="B14:B19"/>
    <mergeCell ref="D14:D15"/>
    <mergeCell ref="D16:D17"/>
    <mergeCell ref="D18:D19"/>
    <mergeCell ref="H14:H15"/>
    <mergeCell ref="A6:A7"/>
    <mergeCell ref="B6:B7"/>
    <mergeCell ref="D6:D7"/>
    <mergeCell ref="A8:A9"/>
    <mergeCell ref="B8:B9"/>
    <mergeCell ref="D8:D9"/>
    <mergeCell ref="A10:A11"/>
    <mergeCell ref="B10:B11"/>
    <mergeCell ref="D10:D11"/>
  </mergeCells>
  <printOptions horizontalCentered="1"/>
  <pageMargins left="0.7086614173228347" right="0.7086614173228347" top="0.7480314960629921" bottom="0.7480314960629921" header="0.31496062992125984" footer="0.31496062992125984"/>
  <pageSetup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maria.petre</dc:creator>
  <cp:keywords/>
  <dc:description/>
  <cp:lastModifiedBy>steluta.bulaceanu</cp:lastModifiedBy>
  <cp:lastPrinted>2016-09-02T12:17:17Z</cp:lastPrinted>
  <dcterms:created xsi:type="dcterms:W3CDTF">2015-08-14T11:18:43Z</dcterms:created>
  <dcterms:modified xsi:type="dcterms:W3CDTF">2016-10-19T10:40:44Z</dcterms:modified>
  <cp:category/>
  <cp:version/>
  <cp:contentType/>
  <cp:contentStatus/>
</cp:coreProperties>
</file>